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121" activeTab="0"/>
  </bookViews>
  <sheets>
    <sheet name="Форма 2020-2 уточ" sheetId="1" r:id="rId1"/>
  </sheets>
  <definedNames>
    <definedName name="_xlnm.Print_Area" localSheetId="0">'Форма 2020-2 уточ'!$A$1:$P$431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убрать
</t>
        </r>
      </text>
    </comment>
  </commentList>
</comments>
</file>

<file path=xl/sharedStrings.xml><?xml version="1.0" encoding="utf-8"?>
<sst xmlns="http://schemas.openxmlformats.org/spreadsheetml/2006/main" count="821" uniqueCount="275">
  <si>
    <t>ЗАТВЕРДЖЕНО</t>
  </si>
  <si>
    <t>Наказ Міністерства фінансів України</t>
  </si>
  <si>
    <t>17 липня 2015 року N 648</t>
  </si>
  <si>
    <t>Код</t>
  </si>
  <si>
    <t>Найменування</t>
  </si>
  <si>
    <t>ний фонд</t>
  </si>
  <si>
    <t>у т. ч. бюджет розвитку</t>
  </si>
  <si>
    <t>разом</t>
  </si>
  <si>
    <t>Надходження із загального фонду бюджету</t>
  </si>
  <si>
    <t>Х</t>
  </si>
  <si>
    <t>(3 + 4)</t>
  </si>
  <si>
    <t>(7 + 8)</t>
  </si>
  <si>
    <t>(11 + 12)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</si>
  <si>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</si>
  <si>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</si>
  <si>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</si>
  <si>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</si>
  <si>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</si>
  <si>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</si>
  <si>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</si>
  <si>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загальний фонд</t>
  </si>
  <si>
    <t>спеціальний фонд</t>
  </si>
  <si>
    <t>Категорії працівників</t>
  </si>
  <si>
    <t>2019 рік</t>
  </si>
  <si>
    <t>но зайняті</t>
  </si>
  <si>
    <t>Коли та яким документом затверджена</t>
  </si>
  <si>
    <t>Затверджено з урахуванням змін</t>
  </si>
  <si>
    <t>Касові видатки / надання кредитів</t>
  </si>
  <si>
    <t>Погашено кредиторську заборгованість за рахунок коштів</t>
  </si>
  <si>
    <t>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</si>
  <si>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</si>
  <si>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</si>
  <si>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</si>
  <si>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</si>
  <si>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>_________________________________________________________________________________________________________</t>
  </si>
  <si>
    <t>(підпис)</t>
  </si>
  <si>
    <t>загаль-ний фонд</t>
  </si>
  <si>
    <t>спеціаль-ний фонд</t>
  </si>
  <si>
    <t>N з/п</t>
  </si>
  <si>
    <t>Причини виникнення заборгованості</t>
  </si>
  <si>
    <t>Вжиті заходи щодо погашення заборгованості</t>
  </si>
  <si>
    <t>2020 рік</t>
  </si>
  <si>
    <t>2019 рік (проект)</t>
  </si>
  <si>
    <t>2021 рік (прогноз)</t>
  </si>
  <si>
    <t>2021 рік</t>
  </si>
  <si>
    <t>Кредиторська заборгованість на 01.01.2018</t>
  </si>
  <si>
    <t xml:space="preserve"> фонд</t>
  </si>
  <si>
    <t>затверджено</t>
  </si>
  <si>
    <t>фактично зайняті</t>
  </si>
  <si>
    <t>загального фонду</t>
  </si>
  <si>
    <t>( грн)</t>
  </si>
  <si>
    <t>(3+4)</t>
  </si>
  <si>
    <t>(7+8)</t>
  </si>
  <si>
    <t>(11+12)</t>
  </si>
  <si>
    <t>УСЬОГО</t>
  </si>
  <si>
    <t>(грн)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</si>
  <si>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</si>
  <si>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</si>
  <si>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</si>
  <si>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№ з/п</t>
  </si>
  <si>
    <t xml:space="preserve">Напрями використання бюджетних коштів
</t>
  </si>
  <si>
    <t>Напрями використання бюджетних коштів</t>
  </si>
  <si>
    <t>разом  (5+6)</t>
  </si>
  <si>
    <t>разом  (8+9)</t>
  </si>
  <si>
    <t>разом  (11+12)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</si>
  <si>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</si>
  <si>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</si>
  <si>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</si>
  <si>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Найменування місцевої/регіональної програми</t>
  </si>
  <si>
    <t>разом (4+5)</t>
  </si>
  <si>
    <t>разом (7+8)</t>
  </si>
  <si>
    <t>разом (10+11)</t>
  </si>
  <si>
    <t xml:space="preserve">Наймену-
вання об'єкта відповідно до проектно-
кошторисної документації
</t>
  </si>
  <si>
    <t xml:space="preserve">Строк реалізації об'єкта (рік початку і завершення)
</t>
  </si>
  <si>
    <t>Загальна вартість об'єкта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</si>
  <si>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</si>
  <si>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</si>
  <si>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спеціального фонду</t>
  </si>
  <si>
    <t>Зміна кредиторської заборгованості                                       (6-5)</t>
  </si>
  <si>
    <t>Бюджетні зобов'язан-ня (4+6)</t>
  </si>
  <si>
    <t>Код Економічної класифікації видатків бюджету / код Класифікації кредитування бюджету</t>
  </si>
  <si>
    <t xml:space="preserve"> (грн)</t>
  </si>
  <si>
    <t>(3-5)</t>
  </si>
  <si>
    <t>(4-5-6)</t>
  </si>
  <si>
    <t>очікуваний обсяг взяття поточних зобов'язань              (8-10)</t>
  </si>
  <si>
    <t>(головний розпорядник бюджетних коштів)</t>
  </si>
  <si>
    <t>...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</si>
  <si>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</si>
  <si>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</si>
  <si>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</si>
  <si>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Кількість дітей з інвалідністю</t>
  </si>
  <si>
    <t>витрати на надання компенсації власникам автостоянок</t>
  </si>
  <si>
    <t>Кількість осіб з інвалідністю, які звернулись за місцем на автостоянці</t>
  </si>
  <si>
    <t>вартість місця на автостоянці в день</t>
  </si>
  <si>
    <t xml:space="preserve">Витрати на надання  пільг на придбання твердого палива та скрапленого газу </t>
  </si>
  <si>
    <t xml:space="preserve">Кількість отримувачів пільг з придбання твердого палива та скрапленого газу </t>
  </si>
  <si>
    <t xml:space="preserve">Середній розмір витрат на надання пільг на придбання твердого палива та скрапленого газу </t>
  </si>
  <si>
    <t>Питома вага відшкодованих послуг до нарахованих</t>
  </si>
  <si>
    <t>Витрати на надання матеріальної допомоги мешканцям району</t>
  </si>
  <si>
    <t>Кількість отримувачів матеріальної допомоги мешканцям району</t>
  </si>
  <si>
    <t xml:space="preserve">Середній розмір витрат на надання матеріальної допомоги мешканцям району (сума витрат поділена на кількість осіб) </t>
  </si>
  <si>
    <t>Витрати на надання матеріальної допомоги на поховання</t>
  </si>
  <si>
    <t>Кількість отримувачів матеріальної допомоги на поховання</t>
  </si>
  <si>
    <t>Середній розмір витрат на надання матеріальної допомоги на поховання (сума нарахованої матеріальної допомоги поділена на кількість отримувачів)</t>
  </si>
  <si>
    <t>питома вага відшкодованих витрат до нарахованих</t>
  </si>
  <si>
    <t>Витрати на надання матеріальної допомоги дітям, хворим на злоякісні новоутворення</t>
  </si>
  <si>
    <t>кількість отримувачів матеріальної допомоги</t>
  </si>
  <si>
    <t>кількість дітей, батьки яких загинули під час АТО</t>
  </si>
  <si>
    <t>Процент охоплення</t>
  </si>
  <si>
    <t xml:space="preserve">Витрати на проведення заходів </t>
  </si>
  <si>
    <t>Кількість  заходів до пам’ятних дат та подій соціального спрямування</t>
  </si>
  <si>
    <t>Середні витрати на проведення одного заходу</t>
  </si>
  <si>
    <t>Забезпечення проведення заходів</t>
  </si>
  <si>
    <t>Рішення районної у місті ради від 23.12.2016 №108 «Про затвердження Програми соціального захисту окремих категорій мешканців Саксаганського району на 2017-2019 роки» зі змінами</t>
  </si>
  <si>
    <t>Осіб</t>
  </si>
  <si>
    <t>Грн.</t>
  </si>
  <si>
    <t>Розрахунковий показник</t>
  </si>
  <si>
    <t>%</t>
  </si>
  <si>
    <t>Згідно поданих заяв</t>
  </si>
  <si>
    <t>Форма Т2а</t>
  </si>
  <si>
    <t>грн./домогосподарство</t>
  </si>
  <si>
    <t xml:space="preserve">                    Розрахунковий показник              (сума нарахованих пільг)/(кількість пільговиків)</t>
  </si>
  <si>
    <t>Списки КУ «Центр первинної медико-санітарної допомоги №4 «Криворізької міської ради, КУ «Центр первинної медико-санітарної допомоги №5»</t>
  </si>
  <si>
    <t>Міська міжгалузева комплексна програма «Здоров'я нації», затверджена рішенням Криворізької міської ради від 22.12.2004 №2514, зі змінами</t>
  </si>
  <si>
    <t xml:space="preserve">             Розрахунковий роказник              (кількість дітей, які отримали подарунки)/(кількість дітей , яким призначена допомога по інвалідності)</t>
  </si>
  <si>
    <t>Завдання 5                                                Надання матеріальної допомоги на поховання</t>
  </si>
  <si>
    <t>Завдання 6                                                 Надання матеріальної допомоги дітям, хворим на злоякісні новоутворення</t>
  </si>
  <si>
    <t xml:space="preserve"> Грн.</t>
  </si>
  <si>
    <t>од.</t>
  </si>
  <si>
    <t xml:space="preserve"> </t>
  </si>
  <si>
    <t>Повернення кредитів до бюджету</t>
  </si>
  <si>
    <r>
      <t xml:space="preserve">Завдання 5 </t>
    </r>
    <r>
      <rPr>
        <sz val="12"/>
        <color indexed="8"/>
        <rFont val="Times New Roman"/>
        <family val="1"/>
      </rPr>
      <t xml:space="preserve">                                    Надання матеріальної допомоги на поховання</t>
    </r>
  </si>
  <si>
    <r>
      <t xml:space="preserve">Завдання 6 </t>
    </r>
    <r>
      <rPr>
        <sz val="12"/>
        <color indexed="8"/>
        <rFont val="Times New Roman"/>
        <family val="1"/>
      </rPr>
      <t xml:space="preserve">                                    Надання матеріальної допомоги дітям, хворим на злоякісні новоутворення</t>
    </r>
  </si>
  <si>
    <r>
      <rPr>
        <b/>
        <sz val="12"/>
        <color indexed="8"/>
        <rFont val="Times New Roman"/>
        <family val="1"/>
      </rPr>
      <t xml:space="preserve">Завдання 5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Надання матеріальної допомоги на поховання</t>
    </r>
  </si>
  <si>
    <t>2.</t>
  </si>
  <si>
    <t>3.</t>
  </si>
  <si>
    <t>4.</t>
  </si>
  <si>
    <t>5.</t>
  </si>
  <si>
    <t>6.</t>
  </si>
  <si>
    <t>7.</t>
  </si>
  <si>
    <t>8.</t>
  </si>
  <si>
    <t>1.</t>
  </si>
  <si>
    <t>9.</t>
  </si>
  <si>
    <t>Завдання 8                                                   Оплата послуг (крім комунальних)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</si>
  <si>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</si>
  <si>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</si>
  <si>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</si>
  <si>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</si>
  <si>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(у редакції наказів Міністерства фінансів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</si>
  <si>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</si>
  <si>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</si>
  <si>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Начальник відділу бухгалтерського обліку-головний бухгалтер</t>
  </si>
  <si>
    <t>Начальник управління праці та соціального захисту населення</t>
  </si>
  <si>
    <r>
      <t xml:space="preserve"> Завдання 6 </t>
    </r>
    <r>
      <rPr>
        <sz val="12"/>
        <color indexed="8"/>
        <rFont val="Times New Roman"/>
        <family val="1"/>
      </rPr>
      <t xml:space="preserve">                                        Надання матеріальної допомоги дітям, хворим на злоякісні новоутворення</t>
    </r>
  </si>
  <si>
    <t>України від 17 липня 2018 року N 617)</t>
  </si>
  <si>
    <t>Бюджетний запит на 2020 - 2022 роки індивідуальний (Форма 2020-2)</t>
  </si>
  <si>
    <t>(0) (8)</t>
  </si>
  <si>
    <r>
      <t xml:space="preserve">1. </t>
    </r>
    <r>
      <rPr>
        <b/>
        <u val="single"/>
        <sz val="12"/>
        <color indexed="8"/>
        <rFont val="Times New Roman"/>
        <family val="1"/>
      </rPr>
      <t xml:space="preserve">Управління праці та соціального захисту населення виконкому Саксаганської районної у місті ради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</t>
    </r>
  </si>
  <si>
    <t xml:space="preserve">                                                                                                                     (код Типової відомчої класифікації видатків та кредитування місцевого бюджету)      </t>
  </si>
  <si>
    <t xml:space="preserve">                                   (найменування головного розпорядника коштів місцевого бюджету)                                                                                       </t>
  </si>
  <si>
    <t>код за ЄДРПОУ</t>
  </si>
  <si>
    <t>(0) (8) (1)</t>
  </si>
  <si>
    <t xml:space="preserve">                                              (найменування відповідального виконавця)                                                                                                                             </t>
  </si>
  <si>
    <t xml:space="preserve">                                                                                                                     (код Типової відомчої класифікації видатків та кредитування місцевого бюджету та номер в системі головного розпорядника коштів)      </t>
  </si>
  <si>
    <t>4. Мета та завдання бюджетної програми на 2020-2022 роки.</t>
  </si>
  <si>
    <t>Забезпечення надання додаткової соціальної допомоги незахищеним верствам населення Саксаганського району у 2020-2022 роках</t>
  </si>
  <si>
    <t>1) надходження для виконання бюджетної програми у 2018 - 2020 роках: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</si>
  <si>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</si>
  <si>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</si>
  <si>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2018 рік (звіт)</t>
  </si>
  <si>
    <t>2019 рік (затверджено)</t>
  </si>
  <si>
    <t>2) надходження для виконання бюджетної програми у 2021 - 2022 роках:</t>
  </si>
  <si>
    <t>2022 рік (прогноз)</t>
  </si>
  <si>
    <t>у тому  числі бюджет розвитку</t>
  </si>
  <si>
    <t>2)  надання кредитів за кодами Класифікації кредитування бюджету у 2018 - 2020 роках:</t>
  </si>
  <si>
    <t>3) 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</si>
  <si>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</si>
  <si>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</si>
  <si>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r>
      <t xml:space="preserve">Завдання 1 </t>
    </r>
    <r>
      <rPr>
        <sz val="12"/>
        <rFont val="Times New Roman"/>
        <family val="1"/>
      </rPr>
      <t xml:space="preserve">                                    Придбання  подарунків для дітей з інвалідністю до новорічних свят</t>
    </r>
  </si>
  <si>
    <r>
      <t xml:space="preserve">Завдання 7                                  </t>
    </r>
    <r>
      <rPr>
        <sz val="12"/>
        <color indexed="8"/>
        <rFont val="Times New Roman"/>
        <family val="1"/>
      </rPr>
      <t>Придбання новорічних подарунків дітям, батьки  яких загинули під час проведення антитерористичної операції</t>
    </r>
  </si>
  <si>
    <r>
      <t>Завдання 8</t>
    </r>
    <r>
      <rPr>
        <sz val="12"/>
        <color indexed="8"/>
        <rFont val="Times New Roman"/>
        <family val="1"/>
      </rPr>
      <t xml:space="preserve">                                   Оплата послуг (крім комунальних)</t>
    </r>
  </si>
  <si>
    <t>2) витрати за напрямами використання бюджетних коштів у 2021 - 2022 роках:</t>
  </si>
  <si>
    <r>
      <t xml:space="preserve">Завдання 7                                                                                    </t>
    </r>
    <r>
      <rPr>
        <sz val="12"/>
        <color indexed="8"/>
        <rFont val="Times New Roman"/>
        <family val="1"/>
      </rPr>
      <t>Придбання новорічних подарунків дітям, батьки  яких загинули під час проведення антитерористичної операції</t>
    </r>
  </si>
  <si>
    <r>
      <t>Завдання 8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Оплата послуг (крім комунальних)</t>
    </r>
  </si>
  <si>
    <t>1) результативні показники бюджетної програми  у 2018 - 2020 роках:</t>
  </si>
  <si>
    <r>
      <t>Завдання 1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Придбання  подарунків для дітей з інвалідністю до новорічних свят</t>
    </r>
  </si>
  <si>
    <t>Завдання 1                                                      Придбання  подарунків для дітей з інвалідністю до новорічних свят</t>
  </si>
  <si>
    <t>Завдання 7                                       Придбання новорічних подарунків дітям, батьки  яких загинули під час проведення антитерористичної операції</t>
  </si>
  <si>
    <t>2) результативні показники бюджетної програми  у 2021 - 2022 роках:</t>
  </si>
  <si>
    <r>
      <t xml:space="preserve">Завдання 1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11"/>
        <rFont val="Times New Roman"/>
        <family val="1"/>
      </rPr>
      <t xml:space="preserve"> Придбання  подарунків для дітей з інвалідністю до новорічних свят</t>
    </r>
  </si>
  <si>
    <t>6. Витрати за кодами Економічної класифікації видатків / Класифікації кредитування бюджету:</t>
  </si>
  <si>
    <t>1)  видатки за кодами Економічної класифікації видатків бюджету у 2018 - 2020 роках:</t>
  </si>
  <si>
    <t>2022 рік</t>
  </si>
  <si>
    <t>1) місцеві/регіональні програми, які виконуються в межах бюджетної програми  у 2018 - 2020 роках:</t>
  </si>
  <si>
    <t>2) місцеві/регіональні програми, які виконуються в межах бюджетної програми/підпрограми  у 2021 - 2022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</si>
  <si>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</si>
  <si>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унаслідок використання коштів загального фонду бюджету у 2018 році, очікувані результати у 2019 році, обґрунтування необхідності передбачення видатків / надання кредитів на 2020 - 2022 роки:</t>
  </si>
  <si>
    <t>14. Бюджетні зобов'язання у 2018 - 2020 роках</t>
  </si>
  <si>
    <t>1) кредиторська заборгованість місцевого бюджету  у 2018  році:</t>
  </si>
  <si>
    <t>Кредиторська заборгованість на 01.01.2019</t>
  </si>
  <si>
    <t>2) кредиторська заборгованість  місцевого бюджету у 2019 - 2020 роках</t>
  </si>
  <si>
    <t>кредиторська заборгованість на 01.01.2019</t>
  </si>
  <si>
    <t>можлива кредиторська заборгованість на 01.01.2020</t>
  </si>
  <si>
    <t>3) дебіторська заборгованість у 2018 - 2019  роках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</si>
  <si>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</si>
  <si>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</si>
  <si>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</si>
  <si>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</si>
  <si>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</si>
  <si>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r>
      <t>2.</t>
    </r>
    <r>
      <rPr>
        <b/>
        <u val="single"/>
        <sz val="12"/>
        <color indexed="8"/>
        <rFont val="Times New Roman"/>
        <family val="1"/>
      </rPr>
      <t xml:space="preserve"> Управління праці та соціального захисту населення виконкому Саксаганської районної у місті ради                 </t>
    </r>
  </si>
  <si>
    <t>Конституція України, Бюджетний кодекс України, закони України «Про місцеве самоврядування в Україні», «Про звернення громадян», «Про основи соціальної  захищеності осіб з інвалідністю в Україні», «Про статус ветеранів війни, гарантії їх соціального захисту», «Про охорону дитинства»; постанови Кабінету Міністрів України від 31. 01. 2007 № 99 «Про затвердження Порядку надання допомоги на поховання деяких категорій осіб виконавцю волевиявлення померлого або особі, яка зобовязалася поховати померлого»; від 25. 05. 2011 № 585 «Про затвердження Порядку надання пільг водіям з інвалідністю, водіям, які перевозять осіб з інвалідністю, у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на безоплатне паркування і зберігання транспортних засобів» зі змінами; рішення виконкому Криворізької міської ради від 08.05.2013 №157 «Про затвердження Порядку компенсаційних вмплат власникам автостоянок (суб'єктам господарювання) вартості послуг, що надані безкоштовно, зі зберігання транспортних засобів водіям з інвалідністю, водіям, які перевозять осіб з інвалідністю, та громадським організаціям, пвдприємствам, установам, організаціям, які провадять діяльність у сфері соціального захисту населення, що є власниками транспортних засобів і перевозять осіб з інвалідністю»  зі змінами; міської міжгалузевої комплексної програми «Здоров'я нації» у м. Кривому Розі; рішення Саксаганської районної у місті ради від 25. 05. 2007 № 71 «Про розмір допомоги на поховання деяких категорій мешканців району» зі змінами.</t>
  </si>
  <si>
    <t xml:space="preserve">(код Програмної класифікації видатків та кредитування місцевого бюджету)      </t>
  </si>
  <si>
    <t>(код Функціональної  класифікації видатків та кредитування  бюджету)</t>
  </si>
  <si>
    <t xml:space="preserve">(код бюджету) </t>
  </si>
  <si>
    <t xml:space="preserve">Інші заходи у сфері соціального захисту та соціального забезпечення   </t>
  </si>
  <si>
    <t>ASOPD</t>
  </si>
  <si>
    <t>Рішення XXXVI сесії VII скликання Саксаганської районної у місті ради № 340 від 29  листопада 2019 року</t>
  </si>
  <si>
    <t>(прізвище та ініціали)</t>
  </si>
  <si>
    <t>Гугуєва С. В.</t>
  </si>
  <si>
    <t>Пономаренко Г. А.</t>
  </si>
  <si>
    <t>2020 рік (проєкт)</t>
  </si>
  <si>
    <t>05411280</t>
  </si>
  <si>
    <r>
      <t xml:space="preserve">Завдання 9                                        </t>
    </r>
    <r>
      <rPr>
        <sz val="12"/>
        <color indexed="8"/>
        <rFont val="Times New Roman"/>
        <family val="1"/>
      </rPr>
      <t>Надання матеріальної допомоги мешканцям району</t>
    </r>
  </si>
  <si>
    <r>
      <t>Завдання 4</t>
    </r>
    <r>
      <rPr>
        <sz val="12"/>
        <color indexed="8"/>
        <rFont val="Times New Roman"/>
        <family val="1"/>
      </rPr>
      <t xml:space="preserve">                                    Забезпечення проведення заходів до пам’ятних дат та подій соціального спрямування</t>
    </r>
  </si>
  <si>
    <r>
      <t xml:space="preserve">Завдання 3 </t>
    </r>
    <r>
      <rPr>
        <sz val="12"/>
        <color indexed="8"/>
        <rFont val="Times New Roman"/>
        <family val="1"/>
      </rPr>
      <t xml:space="preserve">                                    Адресна допомога  на придбання другої тонни твердого палива та другого балону скрапленого газу особам, які відповідно до  чинного законодавства мають право на знижку його вартості</t>
    </r>
  </si>
  <si>
    <r>
      <rPr>
        <b/>
        <i/>
        <sz val="12"/>
        <color indexed="8"/>
        <rFont val="Times New Roman"/>
        <family val="1"/>
      </rPr>
      <t xml:space="preserve">Завдання 2    </t>
    </r>
    <r>
      <rPr>
        <sz val="12"/>
        <color indexed="8"/>
        <rFont val="Times New Roman"/>
        <family val="1"/>
      </rPr>
      <t xml:space="preserve">                         </t>
    </r>
    <r>
      <rPr>
        <sz val="10"/>
        <color indexed="8"/>
        <rFont val="Times New Roman"/>
        <family val="1"/>
      </rPr>
      <t>Компенсаційні виплати власникам автостоянок (суб'єктам господарювання) вартості послуг, що надані безкоштовно, зі зберігання транспортних засобів  водіям з інвалідністю, водіям, які перевозять осіб з інвалідністю, та громадським організаціям, підприємствам, установам, організаціям, які провадять діяльність у сфері соціального захисту населення, що є власниками транспортних засобів і перевозять осіб з інвалідністю</t>
    </r>
  </si>
  <si>
    <r>
      <rPr>
        <b/>
        <sz val="12"/>
        <color indexed="8"/>
        <rFont val="Times New Roman"/>
        <family val="1"/>
      </rPr>
      <t xml:space="preserve">Завдання 2    </t>
    </r>
    <r>
      <rPr>
        <b/>
        <sz val="12"/>
        <color indexed="8"/>
        <rFont val="Times New Roman"/>
        <family val="1"/>
      </rPr>
      <t xml:space="preserve">                         </t>
    </r>
    <r>
      <rPr>
        <sz val="12"/>
        <color indexed="8"/>
        <rFont val="Times New Roman"/>
        <family val="1"/>
      </rPr>
      <t>Компенсаційні виплати власникам автостоянок (суб'єктам господарювання) вартості послуг, що надані безкоштовно, зі зберігання транспортних засобів  водіям з інвалідністю, водіям, які перевозять осіб з інвалідністю, та громадським організаціям, підприємствам, установам, організаціям, які провадять діяльність у сфері соціального захисту населення, що є власниками транспортних засобів і перевозять осіб з інвалідністю</t>
    </r>
  </si>
  <si>
    <t>Завдання 4                                        Забезпечення проведення заходів до пам'ятних дат та подій соціального спрямування</t>
  </si>
  <si>
    <t>У 2019 році заплановано надання пільг окремим категоріям мешканців міста на придбання додаткової тонни твердого палива 2 особам на суму 2 605,00 грн., придбання х подарунків  до новорічних свят для 580 дітей з інвалідністю  на загальну суму 59 160,00 грн. та придбання новорічних подарунків 25  дітям, батьки яких загинули під час проведення  АТО  на суму 2 550 грн., надання матеріальної допомоги на поховання 32 громадянам на суму 11 067,00 грн.,  141 мешканцям району допомогу на суму 59 504,00 грн., надання компенсаційних виплат  2 власникам автостоянок на суму 10 950,00 грн.,  21 дітям, хворим на злоякісні новоутворення на суму 252 000,00 грн., оплату послуг (крім комунальних) -107 грн., заплановано проведення 2 заходів до пам'ятних дат та подій соціального спрямування на суму 4 457,00 грн.</t>
  </si>
  <si>
    <t>Завдання 2                                                      Компенсаційні виплати власникам автостоянок (суб'єктам господарювання) вартості послуг, що надані безкоштовно, зі зберігання транспортних засобів  водіям з інвалідністю, водіям, які перевозять осіб з інвалідністю, та громадським організаціям, підприємствам, установам, організаціям, які провадять діяльність у сфері соціального захисту населення, що є власниками транспортних засобів і перевозять осіб з інвалідністю</t>
  </si>
  <si>
    <t>Завдання 3                                                  Адресна допомога  на придбання другої тонни твердого палива та другого балону скрапленого газу особам, які відповідно до  чинного законодавства мають право на знижку його вартості</t>
  </si>
  <si>
    <t>Завдання 3                                                   Надання адресної допомоги  на придбання другої тонни твердого палива та другого балону скрапленого газу особам, які згідно чинного законодавства мають право на знижку його вартості</t>
  </si>
  <si>
    <t>Завдання 7                                           Придбання новорічних подарунків дітям, батьки  яких загинули під час проведення антитерористичної операції</t>
  </si>
  <si>
    <t>кількість дітей, батьки яких загинули під час проведення АТО</t>
  </si>
  <si>
    <t>"Про затвердження Програми соціального захисту окремих категорій мешканців Саксаганського району на 2020-2022 роки"</t>
  </si>
  <si>
    <r>
      <t xml:space="preserve">Завдання 3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Адресна допомога  на придбання другої тонни твердого палива та другого балону скрапленого газу особам, які відповідно до  чинного законодавства мають право на знижку його вартості</t>
    </r>
  </si>
  <si>
    <t>Рішення районної у місті ради від 23.12.2016 №108 «Про затвердження Програми соціального захисту окремих категорій мешканців Саксаганського району на 2017-2019 роки» зі змінами;                                                                                                       Рішення виконкому районної у місті ради  від  20.11.2019 № 437 «Про  погодження затвердження Програми соціального захисту окремих категорій мешканців Саксаганського району на 2020-2022 роки»</t>
  </si>
  <si>
    <t xml:space="preserve">Рішення виконкому районної у місті ради від 20.11.2019 № 437 «Про погодження затвердження Програми соціального захисту окремих категорій мешканців Саксаганського району на 2020-2022 роки» </t>
  </si>
  <si>
    <t xml:space="preserve">                    У 2018 році забезпечено надання пільг окремим категоріям мешканців міста на придбання додаткової тонни твердого палива та додаткового балону скрапленого газу 2 особам на суму 2 424 грн., придбання  подарунків для 558 дітей з інвалідністю до новорічних свят на загальну суму 53 010 грн. та 23 дітям, батьки яких загинули під час проведення антитерористичної операції на суму 2 185,00 грн., забезпечено надання матеріальної допомоги на поховання   34 громадянам на суму 11 472,58 грн., забезпечено надання компенсаційних виплат 2 власникам автостоянок на суму 9 015,00 грн., надано 114 мешканцям району допомогу на суму 38 010,00 грн., надано допомогу 20  дітям , хворим на злоякісні новоутворення на суму 231 000 грн., забезпечено проведення  2 заходів до пам'ятних дат  та подій соціального спрямування на суму 4 150,00 грн.</t>
  </si>
  <si>
    <t>З урахуванням індексу інфляції 5,1 на 2022 рік заплановано надання пільг окремим категоріям мешканців міста на придбання додаткової тонни твердого палива 3 особам на суму 4 582,00 грн., придбання  подарунків до новорічних свят для 580 дітей з інвалідністю на загальну суму 69 600,00 грн. та придбання новорічних подарунків   22  дітям, батьки яких загинули під час проведення антитерористичної операції  на суму 2 640,00 грн., надання матеріальної допомоги на поховання    36 громадянам на суму 14 231,00 грн.,  надання компенсаційних виплат 2 власникам автостоянок на суму 16 060,00 грн.,  22 дітям, хворим на злоякісні новоутворення на суму 528 000,00 грн., оплату послуг (крім комунальних) -126,00 грн., заплановано проведення 2 заходів до пам'ятних дат та подій соціального спрямування на суму 5 225,00 грн.</t>
  </si>
  <si>
    <t>З урахуванням індексу інфляції 5,3 на 2021 рік заплановано надання пільг окремим категоріям мешканців міста на придбання додаткової тонни твердого палива 3 особам на суму 4 360,00 грн., придбання  подарунків до новорічних свят для 580 дітей з інвалідністю на загальну суму 66 120,00 грн. та придбання новорічних подарунків   22  дітям, батьки яких загинули під час проведення антитерористичної операції  на суму 2 508,00 грн., надання матеріальної допомоги на поховання 36 громадянам на суму 13 540,00 грн.,  надання компенсаційних виплат  2 власникам автостоянок на суму 15 330,00 грн.,  22 дітям, хворим на злоякісні новоутворення на суму 528 000,00 грн., оплату послуг (крім комунальних) -120,00 грн., заплановано проведення 2 заходів до пам'ятних дат та подій соціального спрямування на суму 4  976,00 грн.</t>
  </si>
  <si>
    <t>На 2020 рік заплановано надання пільг окремим категоріям мешканців міста на придбання додаткової тонни твердого палива 3 особам на суму 4 140,00 грн., придбання подарунків до новорічних свят для 580 дітей з інвалідністю свят на загальну суму 62 640,00 грн. та придбання новорічних подарунків 22  дітям, батьки яких загинули під час  проведення АТО  на суму 2 376,00 грн., надання матеріальної допомоги на поховання 36 громадянам на суму 12 859,00 грн., надання компенсаційних виплат 2 власникам автостоянок на суму 14 640,00 грн.,  22 дітям, хворим на злоякісні новоутворення на суму 528 000 грн., оплату послуг (крім комунальних) -114,00 грн., заплановано проведення 2 заходів до пам'ятних дат та подій соціального спрямування на суму 4 727,00  грн.</t>
  </si>
  <si>
    <t xml:space="preserve">"Про затвердження Програми соціального захисту окремих категорій мешканців Саксаганського району на 2017-2019 роки".                                    </t>
  </si>
  <si>
    <t xml:space="preserve">Рішення IX сесії VII скликання Саксаганської районної у місті ради № 108 від 23 грудня 2016 року.                                                          </t>
  </si>
  <si>
    <t xml:space="preserve">                                                              Рішення XXXVI сесії VII скликання Саксаганської районної у місті ради № 340 від 29  листопада 2019 року               </t>
  </si>
  <si>
    <t xml:space="preserve">   "Про затвердження Програми соціального захисту окремих категорій мешканцівСаксаганського району на 2020-2022 роки"</t>
  </si>
  <si>
    <t>(0)(8)(1)(3)(2)(4)(2)</t>
  </si>
  <si>
    <t>(3)(2)(4)(2)</t>
  </si>
  <si>
    <t>(1)(0)(9)(0)</t>
  </si>
  <si>
    <t>04205606000</t>
  </si>
  <si>
    <t>Обсяг бюджетних коштів на придбання подарунків для дітей з інвалідністю до новорічних свят</t>
  </si>
  <si>
    <t>обсяг бюджетних коштів на придбання новорічних подарунків дітям, батьки яких загинули під час проведення антитерористичної операції</t>
  </si>
  <si>
    <t>обсяг бюджетних коштів на оплату послуг (крім комунальних)</t>
  </si>
  <si>
    <t>Вартість подарунку для дітей з інвалідністю до новорічних свят</t>
  </si>
  <si>
    <t xml:space="preserve"> грн.</t>
  </si>
  <si>
    <t>грн.</t>
  </si>
  <si>
    <t>середній розмір витрат на надання матеріальної допомоги дітям, хворим на злоякісні новоутворення</t>
  </si>
  <si>
    <t>Грн./місяць</t>
  </si>
  <si>
    <r>
      <t>варт</t>
    </r>
    <r>
      <rPr>
        <sz val="10"/>
        <color indexed="8"/>
        <rFont val="Calibri"/>
        <family val="2"/>
      </rPr>
      <t>і</t>
    </r>
    <r>
      <rPr>
        <sz val="10"/>
        <rFont val="Times New Roman"/>
        <family val="1"/>
      </rPr>
      <t>сть подарунку для дітей, батьки яких загинули під час проведення АТО</t>
    </r>
  </si>
  <si>
    <t>Процент охоплення дітей з інвалідністю, які отримали новорічні подарунки</t>
  </si>
  <si>
    <t>відс.</t>
  </si>
  <si>
    <t>Процент охоплення осіб з інвалідністю, яким виплачена компенсація вартості послуг зі зберігання транспортних засобів</t>
  </si>
  <si>
    <t xml:space="preserve"> Розрахунковий показник                                       (кількість осіб з інвалідністю, які звернулись)/(кількість осіб з інвалідністю, яким виплачена компенсація)</t>
  </si>
  <si>
    <t xml:space="preserve">             Розрахунковий роказник                         (кількість дітей, які отримали подарунки)/(кількість дітей , яким призначена допомога по інвалідності)</t>
  </si>
  <si>
    <t>питома вага відшкодованих витрат до нарахованих, дітям, хворим на злоякісні новоутворення</t>
  </si>
  <si>
    <t>Процент охоплення дітей, батьки яких загинули під час проведення АТО, які отримали подарунки до новорічних свят</t>
  </si>
  <si>
    <t xml:space="preserve">             Розрахунковий роказник                       (кількість дітей, які отримали подарунки)/(кількість дітей, батьки яких загинули під час проведення АТО)</t>
  </si>
  <si>
    <t>Питома вага відшкодованих витрат мешканцям району до нарахованих</t>
  </si>
  <si>
    <t>осіб</t>
  </si>
  <si>
    <t xml:space="preserve">           Розрахунковий показник                 (сума нарахованих пільг)/(кількість пільговиків)</t>
  </si>
  <si>
    <t>грн./місяць</t>
  </si>
  <si>
    <t xml:space="preserve">     Розрахунковий показник                     (кількість осіб з інвалідністю, які звернулись)/(кількість осіб з інвалідністю, яким виплачена компенсація)</t>
  </si>
  <si>
    <t xml:space="preserve">                Розрахунковий показник                    (кількість дітей, які отримали подарунки)/(кількість дітей, батьки яких загинули під час проведення АТО)</t>
  </si>
  <si>
    <t>4) аналіз управління бюджетними зобов'язаннями та пропозиції щодо упорядкування бюджетних зобов'язань у 2020 році: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</si>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</sst>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6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24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33" applyFont="1" applyAlignment="1">
      <alignment vertical="top" wrapText="1"/>
      <protection/>
    </xf>
    <xf numFmtId="0" fontId="1" fillId="0" borderId="0" xfId="33">
      <alignment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28" xfId="33" applyFont="1" applyBorder="1" applyAlignment="1">
      <alignment horizontal="center" vertical="center" wrapText="1"/>
      <protection/>
    </xf>
    <xf numFmtId="0" fontId="2" fillId="0" borderId="29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27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center" wrapText="1"/>
      <protection/>
    </xf>
    <xf numFmtId="180" fontId="2" fillId="0" borderId="0" xfId="33" applyNumberFormat="1" applyFont="1" applyBorder="1" applyAlignment="1">
      <alignment horizontal="center" vertical="center" wrapText="1"/>
      <protection/>
    </xf>
    <xf numFmtId="0" fontId="2" fillId="0" borderId="29" xfId="33" applyFont="1" applyBorder="1" applyAlignment="1">
      <alignment vertical="center" wrapText="1"/>
      <protection/>
    </xf>
    <xf numFmtId="0" fontId="2" fillId="0" borderId="32" xfId="33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33" applyFont="1" applyBorder="1" applyAlignment="1">
      <alignment horizontal="center" vertical="center" wrapText="1"/>
      <protection/>
    </xf>
    <xf numFmtId="0" fontId="3" fillId="0" borderId="38" xfId="33" applyFont="1" applyBorder="1" applyAlignment="1">
      <alignment horizontal="center" vertical="center" wrapText="1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3" fillId="0" borderId="40" xfId="33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3" fillId="0" borderId="42" xfId="33" applyFont="1" applyBorder="1" applyAlignment="1">
      <alignment horizontal="center" vertical="center" wrapText="1"/>
      <protection/>
    </xf>
    <xf numFmtId="0" fontId="3" fillId="0" borderId="43" xfId="33" applyFont="1" applyBorder="1" applyAlignment="1">
      <alignment horizontal="center" vertical="center" wrapText="1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" fontId="3" fillId="0" borderId="27" xfId="33" applyNumberFormat="1" applyFont="1" applyBorder="1" applyAlignment="1">
      <alignment horizontal="center" vertical="center" wrapText="1"/>
      <protection/>
    </xf>
    <xf numFmtId="3" fontId="4" fillId="0" borderId="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0" fillId="0" borderId="10" xfId="33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0" xfId="33" applyNumberFormat="1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46" xfId="33" applyFont="1" applyBorder="1" applyAlignment="1">
      <alignment vertical="center" wrapText="1"/>
      <protection/>
    </xf>
    <xf numFmtId="0" fontId="9" fillId="0" borderId="24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/>
      <protection/>
    </xf>
    <xf numFmtId="0" fontId="6" fillId="0" borderId="47" xfId="33" applyFont="1" applyBorder="1" applyAlignment="1">
      <alignment horizontal="center" vertical="center" wrapText="1"/>
      <protection/>
    </xf>
    <xf numFmtId="0" fontId="3" fillId="0" borderId="27" xfId="33" applyFont="1" applyBorder="1" applyAlignment="1">
      <alignment vertical="center" wrapText="1"/>
      <protection/>
    </xf>
    <xf numFmtId="3" fontId="3" fillId="0" borderId="27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17" fillId="0" borderId="27" xfId="33" applyNumberFormat="1" applyFont="1" applyFill="1" applyBorder="1" applyAlignment="1">
      <alignment horizontal="center" vertical="center" wrapText="1"/>
      <protection/>
    </xf>
    <xf numFmtId="3" fontId="3" fillId="0" borderId="45" xfId="33" applyNumberFormat="1" applyFont="1" applyBorder="1" applyAlignment="1">
      <alignment horizontal="center" vertical="center" wrapText="1"/>
      <protection/>
    </xf>
    <xf numFmtId="3" fontId="3" fillId="0" borderId="10" xfId="3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/>
    </xf>
    <xf numFmtId="0" fontId="4" fillId="0" borderId="48" xfId="33" applyFont="1" applyBorder="1" applyAlignment="1">
      <alignment horizontal="center" vertical="center" wrapText="1"/>
      <protection/>
    </xf>
    <xf numFmtId="0" fontId="4" fillId="0" borderId="49" xfId="33" applyFont="1" applyBorder="1" applyAlignment="1">
      <alignment vertical="center" wrapText="1"/>
      <protection/>
    </xf>
    <xf numFmtId="3" fontId="4" fillId="0" borderId="49" xfId="33" applyNumberFormat="1" applyFont="1" applyBorder="1" applyAlignment="1">
      <alignment horizontal="center" vertical="center" wrapText="1"/>
      <protection/>
    </xf>
    <xf numFmtId="3" fontId="4" fillId="0" borderId="50" xfId="33" applyNumberFormat="1" applyFont="1" applyBorder="1" applyAlignment="1">
      <alignment horizontal="center" vertical="center" wrapText="1"/>
      <protection/>
    </xf>
    <xf numFmtId="3" fontId="3" fillId="0" borderId="30" xfId="33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left" vertical="center" wrapText="1"/>
    </xf>
    <xf numFmtId="3" fontId="4" fillId="0" borderId="19" xfId="33" applyNumberFormat="1" applyFont="1" applyBorder="1" applyAlignment="1">
      <alignment horizontal="center" vertical="center" wrapText="1"/>
      <protection/>
    </xf>
    <xf numFmtId="3" fontId="4" fillId="0" borderId="20" xfId="33" applyNumberFormat="1" applyFont="1" applyBorder="1" applyAlignment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6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30" xfId="33" applyFont="1" applyBorder="1" applyAlignment="1">
      <alignment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3" fillId="0" borderId="10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vertical="center"/>
      <protection/>
    </xf>
    <xf numFmtId="0" fontId="7" fillId="0" borderId="24" xfId="0" applyFont="1" applyBorder="1" applyAlignment="1">
      <alignment horizontal="center" vertical="center" wrapText="1"/>
    </xf>
    <xf numFmtId="0" fontId="27" fillId="0" borderId="10" xfId="33" applyFont="1" applyBorder="1" applyAlignment="1">
      <alignment vertical="center" wrapText="1"/>
      <protection/>
    </xf>
    <xf numFmtId="0" fontId="21" fillId="0" borderId="10" xfId="33" applyFont="1" applyBorder="1" applyAlignment="1">
      <alignment horizontal="left" vertical="center" wrapText="1"/>
      <protection/>
    </xf>
    <xf numFmtId="0" fontId="21" fillId="0" borderId="10" xfId="33" applyFont="1" applyBorder="1" applyAlignment="1">
      <alignment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21" fillId="0" borderId="10" xfId="33" applyFont="1" applyBorder="1" applyAlignment="1">
      <alignment vertical="top" wrapText="1"/>
      <protection/>
    </xf>
    <xf numFmtId="0" fontId="16" fillId="0" borderId="10" xfId="33" applyFont="1" applyBorder="1" applyAlignment="1">
      <alignment vertical="top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0" fillId="0" borderId="10" xfId="33" applyFont="1" applyBorder="1" applyAlignment="1">
      <alignment vertical="top"/>
      <protection/>
    </xf>
    <xf numFmtId="0" fontId="2" fillId="0" borderId="10" xfId="33" applyFont="1" applyBorder="1" applyAlignment="1">
      <alignment horizontal="center" vertical="top"/>
      <protection/>
    </xf>
    <xf numFmtId="0" fontId="20" fillId="0" borderId="10" xfId="33" applyFont="1" applyBorder="1" applyAlignment="1">
      <alignment horizontal="center" vertical="top"/>
      <protection/>
    </xf>
    <xf numFmtId="0" fontId="16" fillId="0" borderId="10" xfId="0" applyFont="1" applyBorder="1" applyAlignment="1">
      <alignment horizontal="left" vertical="top"/>
    </xf>
    <xf numFmtId="3" fontId="2" fillId="0" borderId="10" xfId="33" applyNumberFormat="1" applyFont="1" applyBorder="1" applyAlignment="1">
      <alignment vertical="top" wrapText="1"/>
      <protection/>
    </xf>
    <xf numFmtId="0" fontId="2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33" applyFont="1" applyBorder="1" applyAlignment="1">
      <alignment vertical="top"/>
      <protection/>
    </xf>
    <xf numFmtId="0" fontId="3" fillId="0" borderId="13" xfId="0" applyFont="1" applyBorder="1" applyAlignment="1">
      <alignment horizontal="left" vertical="top" wrapText="1"/>
    </xf>
    <xf numFmtId="0" fontId="9" fillId="0" borderId="54" xfId="33" applyFont="1" applyBorder="1" applyAlignment="1">
      <alignment vertical="center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33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vertical="center" wrapText="1"/>
      <protection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0" xfId="33" applyFont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64" fillId="35" borderId="0" xfId="0" applyFont="1" applyFill="1" applyAlignment="1">
      <alignment/>
    </xf>
    <xf numFmtId="3" fontId="64" fillId="35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33" applyNumberFormat="1" applyFont="1" applyFill="1" applyBorder="1" applyAlignment="1">
      <alignment horizontal="center" vertical="center" wrapText="1"/>
      <protection/>
    </xf>
    <xf numFmtId="3" fontId="4" fillId="0" borderId="10" xfId="3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3" fillId="0" borderId="58" xfId="33" applyNumberFormat="1" applyFont="1" applyFill="1" applyBorder="1" applyAlignment="1">
      <alignment vertical="center" wrapText="1"/>
      <protection/>
    </xf>
    <xf numFmtId="0" fontId="20" fillId="0" borderId="30" xfId="33" applyNumberFormat="1" applyFont="1" applyFill="1" applyBorder="1" applyAlignment="1">
      <alignment horizontal="center"/>
      <protection/>
    </xf>
    <xf numFmtId="3" fontId="3" fillId="0" borderId="5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22" fillId="0" borderId="21" xfId="33" applyNumberFormat="1" applyFont="1" applyFill="1" applyBorder="1" applyAlignment="1">
      <alignment vertical="top" wrapText="1"/>
      <protection/>
    </xf>
    <xf numFmtId="0" fontId="0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19" fillId="0" borderId="10" xfId="33" applyNumberFormat="1" applyFont="1" applyFill="1" applyBorder="1" applyAlignment="1">
      <alignment vertical="top" wrapText="1"/>
      <protection/>
    </xf>
    <xf numFmtId="0" fontId="20" fillId="0" borderId="10" xfId="33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20" fillId="0" borderId="10" xfId="3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19" fillId="0" borderId="10" xfId="33" applyFont="1" applyFill="1" applyBorder="1" applyAlignment="1">
      <alignment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20" fillId="0" borderId="10" xfId="33" applyFont="1" applyFill="1" applyBorder="1" applyAlignment="1">
      <alignment vertical="center"/>
      <protection/>
    </xf>
    <xf numFmtId="0" fontId="2" fillId="0" borderId="10" xfId="33" applyFont="1" applyFill="1" applyBorder="1" applyAlignment="1">
      <alignment vertical="center"/>
      <protection/>
    </xf>
    <xf numFmtId="0" fontId="21" fillId="0" borderId="24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33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9" fillId="0" borderId="0" xfId="33" applyFont="1" applyBorder="1" applyAlignment="1">
      <alignment vertical="top" wrapText="1"/>
      <protection/>
    </xf>
    <xf numFmtId="0" fontId="4" fillId="0" borderId="0" xfId="33" applyFont="1" applyFill="1" applyBorder="1" applyAlignment="1">
      <alignment vertical="center"/>
      <protection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9" xfId="33" applyFont="1" applyFill="1" applyBorder="1" applyAlignment="1">
      <alignment horizontal="center" vertical="center" wrapText="1"/>
      <protection/>
    </xf>
    <xf numFmtId="3" fontId="3" fillId="0" borderId="29" xfId="33" applyNumberFormat="1" applyFont="1" applyFill="1" applyBorder="1" applyAlignment="1">
      <alignment horizontal="center" vertical="center" wrapText="1"/>
      <protection/>
    </xf>
    <xf numFmtId="3" fontId="3" fillId="0" borderId="32" xfId="33" applyNumberFormat="1" applyFont="1" applyFill="1" applyBorder="1" applyAlignment="1">
      <alignment horizontal="center" vertical="center" wrapText="1"/>
      <protection/>
    </xf>
    <xf numFmtId="0" fontId="3" fillId="0" borderId="27" xfId="33" applyFont="1" applyFill="1" applyBorder="1" applyAlignment="1">
      <alignment horizontal="center" vertical="center" wrapText="1"/>
      <protection/>
    </xf>
    <xf numFmtId="0" fontId="3" fillId="0" borderId="59" xfId="33" applyFont="1" applyFill="1" applyBorder="1" applyAlignment="1">
      <alignment horizontal="center" vertical="center" wrapText="1"/>
      <protection/>
    </xf>
    <xf numFmtId="3" fontId="3" fillId="0" borderId="59" xfId="33" applyNumberFormat="1" applyFont="1" applyFill="1" applyBorder="1" applyAlignment="1">
      <alignment horizontal="center" vertical="center" wrapText="1"/>
      <protection/>
    </xf>
    <xf numFmtId="3" fontId="3" fillId="0" borderId="60" xfId="33" applyNumberFormat="1" applyFont="1" applyFill="1" applyBorder="1" applyAlignment="1">
      <alignment horizontal="center" vertical="center" wrapText="1"/>
      <protection/>
    </xf>
    <xf numFmtId="0" fontId="4" fillId="0" borderId="48" xfId="33" applyFont="1" applyFill="1" applyBorder="1" applyAlignment="1">
      <alignment horizontal="center" vertical="center" wrapText="1"/>
      <protection/>
    </xf>
    <xf numFmtId="3" fontId="4" fillId="0" borderId="49" xfId="33" applyNumberFormat="1" applyFont="1" applyFill="1" applyBorder="1" applyAlignment="1">
      <alignment horizontal="center" vertical="center" wrapText="1"/>
      <protection/>
    </xf>
    <xf numFmtId="3" fontId="4" fillId="0" borderId="50" xfId="33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top" wrapText="1"/>
    </xf>
    <xf numFmtId="0" fontId="3" fillId="0" borderId="27" xfId="33" applyFont="1" applyBorder="1" applyAlignment="1">
      <alignment horizontal="left" vertical="center" wrapText="1"/>
      <protection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9" fillId="0" borderId="0" xfId="33" applyFont="1" applyFill="1" applyBorder="1" applyAlignment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9" fillId="0" borderId="16" xfId="33" applyFont="1" applyFill="1" applyBorder="1" applyAlignment="1">
      <alignment vertical="center" wrapText="1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33" applyFont="1" applyFill="1" applyBorder="1" applyAlignment="1">
      <alignment vertical="center" wrapText="1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 vertical="top" wrapText="1"/>
    </xf>
    <xf numFmtId="0" fontId="3" fillId="0" borderId="29" xfId="33" applyFont="1" applyBorder="1" applyAlignment="1">
      <alignment vertical="center" wrapText="1"/>
      <protection/>
    </xf>
    <xf numFmtId="3" fontId="3" fillId="0" borderId="29" xfId="33" applyNumberFormat="1" applyFont="1" applyBorder="1" applyAlignment="1">
      <alignment horizontal="center" vertical="center" wrapText="1"/>
      <protection/>
    </xf>
    <xf numFmtId="3" fontId="3" fillId="0" borderId="32" xfId="33" applyNumberFormat="1" applyFont="1" applyBorder="1" applyAlignment="1">
      <alignment horizontal="center" vertical="center" wrapText="1"/>
      <protection/>
    </xf>
    <xf numFmtId="3" fontId="3" fillId="0" borderId="16" xfId="33" applyNumberFormat="1" applyFont="1" applyBorder="1" applyAlignment="1">
      <alignment horizontal="center" vertical="center" wrapText="1"/>
      <protection/>
    </xf>
    <xf numFmtId="0" fontId="3" fillId="0" borderId="6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1" fillId="0" borderId="0" xfId="0" applyFont="1" applyBorder="1" applyAlignment="1">
      <alignment horizontal="center" wrapText="1"/>
    </xf>
    <xf numFmtId="0" fontId="19" fillId="0" borderId="10" xfId="33" applyFont="1" applyFill="1" applyBorder="1" applyAlignment="1">
      <alignment horizontal="justify" vertical="center" wrapText="1"/>
      <protection/>
    </xf>
    <xf numFmtId="0" fontId="3" fillId="0" borderId="0" xfId="0" applyFont="1" applyBorder="1" applyAlignment="1">
      <alignment wrapText="1"/>
    </xf>
    <xf numFmtId="0" fontId="7" fillId="0" borderId="6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21" xfId="33" applyNumberFormat="1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 horizontal="justify" vertical="top" wrapText="1"/>
    </xf>
    <xf numFmtId="0" fontId="2" fillId="0" borderId="67" xfId="33" applyFont="1" applyBorder="1" applyAlignment="1">
      <alignment horizontal="center" vertical="center" wrapText="1"/>
      <protection/>
    </xf>
    <xf numFmtId="0" fontId="2" fillId="0" borderId="68" xfId="33" applyFont="1" applyBorder="1" applyAlignment="1">
      <alignment horizontal="center" vertical="center" wrapText="1"/>
      <protection/>
    </xf>
    <xf numFmtId="0" fontId="7" fillId="0" borderId="5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69" xfId="33" applyNumberFormat="1" applyFont="1" applyFill="1" applyBorder="1" applyAlignment="1">
      <alignment horizontal="center" vertical="center" wrapText="1"/>
      <protection/>
    </xf>
    <xf numFmtId="49" fontId="14" fillId="0" borderId="0" xfId="33" applyNumberFormat="1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top" wrapText="1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2" fillId="0" borderId="67" xfId="33" applyFont="1" applyFill="1" applyBorder="1" applyAlignment="1">
      <alignment horizontal="center" vertical="center" wrapText="1"/>
      <protection/>
    </xf>
    <xf numFmtId="0" fontId="2" fillId="0" borderId="68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/>
    </xf>
    <xf numFmtId="0" fontId="2" fillId="0" borderId="10" xfId="33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" fillId="0" borderId="10" xfId="33" applyFont="1" applyBorder="1" applyAlignment="1">
      <alignment vertical="top" wrapText="1"/>
      <protection/>
    </xf>
    <xf numFmtId="0" fontId="17" fillId="0" borderId="10" xfId="0" applyFont="1" applyBorder="1" applyAlignment="1">
      <alignment horizontal="center"/>
    </xf>
    <xf numFmtId="0" fontId="4" fillId="0" borderId="10" xfId="33" applyFont="1" applyFill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31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0" fontId="3" fillId="0" borderId="27" xfId="33" applyFont="1" applyBorder="1" applyAlignment="1">
      <alignment horizontal="left" vertical="center" wrapText="1"/>
      <protection/>
    </xf>
    <xf numFmtId="0" fontId="3" fillId="0" borderId="46" xfId="33" applyFont="1" applyBorder="1" applyAlignment="1">
      <alignment horizontal="left" vertical="center" wrapText="1"/>
      <protection/>
    </xf>
    <xf numFmtId="0" fontId="3" fillId="0" borderId="29" xfId="33" applyFont="1" applyBorder="1" applyAlignment="1">
      <alignment horizontal="left" vertical="center" wrapText="1"/>
      <protection/>
    </xf>
    <xf numFmtId="0" fontId="3" fillId="0" borderId="70" xfId="33" applyFont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0" xfId="33" applyFont="1" applyAlignment="1">
      <alignment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/>
    </xf>
    <xf numFmtId="0" fontId="8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" fillId="0" borderId="67" xfId="33" applyFont="1" applyBorder="1" applyAlignment="1">
      <alignment horizontal="center" vertical="center" wrapText="1"/>
      <protection/>
    </xf>
    <xf numFmtId="0" fontId="3" fillId="0" borderId="68" xfId="33" applyFont="1" applyBorder="1" applyAlignment="1">
      <alignment horizontal="center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49" xfId="33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9" xfId="33" applyFont="1" applyFill="1" applyBorder="1" applyAlignment="1">
      <alignment horizontal="left" vertical="center" wrapText="1"/>
      <protection/>
    </xf>
    <xf numFmtId="0" fontId="2" fillId="0" borderId="27" xfId="33" applyFont="1" applyBorder="1" applyAlignment="1">
      <alignment horizontal="left" vertical="center" wrapText="1"/>
      <protection/>
    </xf>
    <xf numFmtId="0" fontId="8" fillId="0" borderId="5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27" xfId="33" applyFont="1" applyFill="1" applyBorder="1" applyAlignment="1">
      <alignment horizontal="left" vertical="center" wrapText="1"/>
      <protection/>
    </xf>
    <xf numFmtId="0" fontId="3" fillId="0" borderId="59" xfId="33" applyFont="1" applyFill="1" applyBorder="1" applyAlignment="1">
      <alignment horizontal="left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2" fillId="0" borderId="10" xfId="0" applyFont="1" applyFill="1" applyBorder="1" applyAlignment="1">
      <alignment horizontal="center"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9" xfId="33" applyFont="1" applyBorder="1" applyAlignment="1">
      <alignment horizontal="left" vertical="center" wrapText="1"/>
      <protection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47" xfId="33" applyFont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79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3" fontId="3" fillId="0" borderId="83" xfId="33" applyNumberFormat="1" applyFont="1" applyBorder="1" applyAlignment="1">
      <alignment horizontal="center" vertical="center" wrapText="1"/>
      <protection/>
    </xf>
    <xf numFmtId="3" fontId="3" fillId="0" borderId="84" xfId="33" applyNumberFormat="1" applyFont="1" applyBorder="1" applyAlignment="1">
      <alignment horizontal="center" vertical="center" wrapText="1"/>
      <protection/>
    </xf>
    <xf numFmtId="3" fontId="3" fillId="0" borderId="10" xfId="33" applyNumberFormat="1" applyFont="1" applyBorder="1" applyAlignment="1">
      <alignment horizontal="center" vertical="center" wrapText="1"/>
      <protection/>
    </xf>
    <xf numFmtId="3" fontId="3" fillId="0" borderId="67" xfId="33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3" fillId="0" borderId="85" xfId="33" applyNumberFormat="1" applyFont="1" applyBorder="1" applyAlignment="1">
      <alignment horizontal="center" vertical="center" wrapText="1"/>
      <protection/>
    </xf>
    <xf numFmtId="3" fontId="3" fillId="0" borderId="68" xfId="33" applyNumberFormat="1" applyFont="1" applyBorder="1" applyAlignment="1">
      <alignment horizontal="center" vertical="center" wrapText="1"/>
      <protection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right" vertical="center" wrapText="1"/>
    </xf>
    <xf numFmtId="0" fontId="3" fillId="0" borderId="67" xfId="33" applyFont="1" applyBorder="1" applyAlignment="1">
      <alignment horizontal="center" vertical="top" wrapText="1"/>
      <protection/>
    </xf>
    <xf numFmtId="0" fontId="3" fillId="0" borderId="68" xfId="33" applyFont="1" applyBorder="1" applyAlignment="1">
      <alignment horizontal="center" vertical="top" wrapText="1"/>
      <protection/>
    </xf>
    <xf numFmtId="3" fontId="3" fillId="0" borderId="67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9" fillId="0" borderId="10" xfId="33" applyFont="1" applyFill="1" applyBorder="1" applyAlignment="1">
      <alignment horizontal="left" vertical="top" wrapText="1"/>
      <protection/>
    </xf>
    <xf numFmtId="0" fontId="26" fillId="0" borderId="10" xfId="33" applyFont="1" applyFill="1" applyBorder="1" applyAlignment="1">
      <alignment horizontal="left" vertical="top" wrapText="1"/>
      <protection/>
    </xf>
    <xf numFmtId="0" fontId="3" fillId="0" borderId="67" xfId="0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33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34" borderId="0" xfId="33" applyFont="1" applyFill="1" applyBorder="1" applyAlignment="1">
      <alignment horizontal="left" vertical="center" wrapText="1"/>
      <protection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23" fillId="0" borderId="0" xfId="33" applyFont="1" applyFill="1" applyBorder="1" applyAlignment="1">
      <alignment horizontal="left" vertical="center" wrapText="1"/>
      <protection/>
    </xf>
    <xf numFmtId="0" fontId="71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0" fillId="0" borderId="0" xfId="0" applyNumberFormat="1" applyFont="1" applyAlignment="1">
      <alignment horizontal="center" wrapText="1"/>
    </xf>
    <xf numFmtId="0" fontId="2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3" fontId="9" fillId="0" borderId="10" xfId="33" applyNumberFormat="1" applyFont="1" applyBorder="1" applyAlignment="1">
      <alignment horizontal="center" vertical="top" wrapText="1"/>
      <protection/>
    </xf>
    <xf numFmtId="3" fontId="2" fillId="0" borderId="10" xfId="33" applyNumberFormat="1" applyFont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67" xfId="33" applyFont="1" applyBorder="1" applyAlignment="1">
      <alignment horizontal="center" vertical="top" wrapText="1"/>
      <protection/>
    </xf>
    <xf numFmtId="0" fontId="9" fillId="0" borderId="68" xfId="33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/>
    </xf>
    <xf numFmtId="0" fontId="9" fillId="0" borderId="67" xfId="33" applyNumberFormat="1" applyFont="1" applyFill="1" applyBorder="1" applyAlignment="1">
      <alignment horizontal="center" vertical="center" wrapText="1"/>
      <protection/>
    </xf>
    <xf numFmtId="0" fontId="9" fillId="0" borderId="68" xfId="33" applyNumberFormat="1" applyFont="1" applyFill="1" applyBorder="1" applyAlignment="1">
      <alignment horizontal="center" vertical="center" wrapText="1"/>
      <protection/>
    </xf>
    <xf numFmtId="0" fontId="3" fillId="0" borderId="92" xfId="33" applyFont="1" applyBorder="1" applyAlignment="1">
      <alignment horizontal="center" vertical="center" wrapText="1"/>
      <protection/>
    </xf>
    <xf numFmtId="0" fontId="3" fillId="0" borderId="93" xfId="33" applyFont="1" applyBorder="1" applyAlignment="1">
      <alignment horizontal="center" vertical="center" wrapText="1"/>
      <protection/>
    </xf>
    <xf numFmtId="0" fontId="3" fillId="0" borderId="94" xfId="33" applyFont="1" applyBorder="1" applyAlignment="1">
      <alignment horizontal="center" vertical="center" wrapText="1"/>
      <protection/>
    </xf>
    <xf numFmtId="0" fontId="3" fillId="0" borderId="95" xfId="33" applyFont="1" applyBorder="1" applyAlignment="1">
      <alignment horizontal="center" vertical="center" wrapText="1"/>
      <protection/>
    </xf>
    <xf numFmtId="0" fontId="3" fillId="0" borderId="96" xfId="33" applyFont="1" applyBorder="1" applyAlignment="1">
      <alignment horizontal="center" vertical="center" wrapText="1"/>
      <protection/>
    </xf>
    <xf numFmtId="0" fontId="3" fillId="0" borderId="97" xfId="33" applyFont="1" applyBorder="1" applyAlignment="1">
      <alignment horizontal="center" vertical="center" wrapText="1"/>
      <protection/>
    </xf>
    <xf numFmtId="0" fontId="3" fillId="0" borderId="98" xfId="33" applyFont="1" applyBorder="1" applyAlignment="1">
      <alignment horizontal="center" vertical="center" wrapText="1"/>
      <protection/>
    </xf>
    <xf numFmtId="0" fontId="6" fillId="0" borderId="97" xfId="33" applyFont="1" applyBorder="1" applyAlignment="1">
      <alignment horizontal="center" vertical="center" wrapText="1"/>
      <protection/>
    </xf>
    <xf numFmtId="0" fontId="6" fillId="0" borderId="99" xfId="33" applyFont="1" applyBorder="1" applyAlignment="1">
      <alignment horizontal="center" vertical="center" wrapText="1"/>
      <protection/>
    </xf>
    <xf numFmtId="0" fontId="3" fillId="0" borderId="100" xfId="33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vertical="center" wrapText="1"/>
      <protection/>
    </xf>
    <xf numFmtId="3" fontId="3" fillId="0" borderId="59" xfId="33" applyNumberFormat="1" applyFont="1" applyBorder="1" applyAlignment="1">
      <alignment horizontal="center" vertical="center" wrapText="1"/>
      <protection/>
    </xf>
    <xf numFmtId="3" fontId="3" fillId="0" borderId="101" xfId="33" applyNumberFormat="1" applyFont="1" applyBorder="1" applyAlignment="1">
      <alignment horizontal="center" vertical="center" wrapText="1"/>
      <protection/>
    </xf>
    <xf numFmtId="3" fontId="3" fillId="0" borderId="45" xfId="33" applyNumberFormat="1" applyFont="1" applyFill="1" applyBorder="1" applyAlignment="1">
      <alignment horizontal="center" vertical="center" wrapText="1"/>
      <protection/>
    </xf>
    <xf numFmtId="0" fontId="3" fillId="0" borderId="102" xfId="33" applyFont="1" applyBorder="1" applyAlignment="1">
      <alignment horizontal="left" vertical="center" wrapText="1"/>
      <protection/>
    </xf>
    <xf numFmtId="0" fontId="3" fillId="0" borderId="69" xfId="33" applyFont="1" applyBorder="1" applyAlignment="1">
      <alignment horizontal="left" vertical="center" wrapText="1"/>
      <protection/>
    </xf>
    <xf numFmtId="0" fontId="3" fillId="0" borderId="103" xfId="33" applyFont="1" applyBorder="1" applyAlignment="1">
      <alignment horizontal="left" vertical="center" wrapText="1"/>
      <protection/>
    </xf>
    <xf numFmtId="3" fontId="3" fillId="0" borderId="101" xfId="33" applyNumberFormat="1" applyFont="1" applyFill="1" applyBorder="1" applyAlignment="1">
      <alignment horizontal="center" vertical="center" wrapText="1"/>
      <protection/>
    </xf>
    <xf numFmtId="0" fontId="4" fillId="0" borderId="49" xfId="33" applyFont="1" applyBorder="1" applyAlignment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3" fontId="3" fillId="0" borderId="11" xfId="33" applyNumberFormat="1" applyFont="1" applyBorder="1" applyAlignment="1">
      <alignment horizontal="center" vertical="center" wrapText="1"/>
      <protection/>
    </xf>
    <xf numFmtId="3" fontId="3" fillId="0" borderId="41" xfId="33" applyNumberFormat="1" applyFont="1" applyBorder="1" applyAlignment="1">
      <alignment horizontal="center" vertical="center" wrapText="1"/>
      <protection/>
    </xf>
    <xf numFmtId="0" fontId="2" fillId="0" borderId="42" xfId="33" applyFont="1" applyBorder="1" applyAlignment="1">
      <alignment horizontal="left" vertical="center" wrapText="1"/>
      <protection/>
    </xf>
    <xf numFmtId="0" fontId="2" fillId="0" borderId="43" xfId="33" applyFont="1" applyBorder="1" applyAlignment="1">
      <alignment vertical="center" wrapText="1"/>
      <protection/>
    </xf>
    <xf numFmtId="0" fontId="2" fillId="0" borderId="44" xfId="33" applyFont="1" applyBorder="1" applyAlignment="1">
      <alignment horizontal="left" vertical="center" wrapText="1"/>
      <protection/>
    </xf>
    <xf numFmtId="0" fontId="2" fillId="0" borderId="45" xfId="33" applyFont="1" applyBorder="1" applyAlignment="1">
      <alignment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wrapText="1"/>
    </xf>
    <xf numFmtId="3" fontId="4" fillId="0" borderId="57" xfId="0" applyNumberFormat="1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top" wrapText="1"/>
    </xf>
    <xf numFmtId="0" fontId="2" fillId="0" borderId="30" xfId="33" applyFont="1" applyFill="1" applyBorder="1" applyAlignment="1">
      <alignment horizontal="center" vertical="center" wrapText="1"/>
      <protection/>
    </xf>
    <xf numFmtId="0" fontId="2" fillId="0" borderId="30" xfId="33" applyFont="1" applyFill="1" applyBorder="1" applyAlignment="1">
      <alignment horizontal="center" vertical="center" wrapText="1"/>
      <protection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" fillId="0" borderId="21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31"/>
  <sheetViews>
    <sheetView tabSelected="1" view="pageBreakPreview" zoomScale="75" zoomScaleSheetLayoutView="75" workbookViewId="0" topLeftCell="A405">
      <selection activeCell="D301" sqref="D301:E301"/>
    </sheetView>
  </sheetViews>
  <sheetFormatPr defaultColWidth="9.140625" defaultRowHeight="15"/>
  <cols>
    <col min="1" max="1" width="13.57421875" style="0" customWidth="1"/>
    <col min="2" max="2" width="48.57421875" style="0" customWidth="1"/>
    <col min="3" max="3" width="9.57421875" style="0" customWidth="1"/>
    <col min="4" max="4" width="15.8515625" style="0" customWidth="1"/>
    <col min="5" max="5" width="27.421875" style="0" customWidth="1"/>
    <col min="6" max="6" width="13.00390625" style="0" customWidth="1"/>
    <col min="7" max="7" width="11.8515625" style="0" customWidth="1"/>
    <col min="8" max="8" width="12.57421875" style="0" customWidth="1"/>
    <col min="9" max="9" width="11.00390625" style="0" customWidth="1"/>
    <col min="10" max="10" width="12.28125" style="0" customWidth="1"/>
    <col min="11" max="11" width="13.57421875" style="0" customWidth="1"/>
    <col min="12" max="12" width="12.8515625" style="0" customWidth="1"/>
    <col min="13" max="14" width="11.421875" style="0" customWidth="1"/>
    <col min="15" max="15" width="7.8515625" style="0" customWidth="1"/>
    <col min="16" max="16" width="10.421875" style="0" customWidth="1"/>
  </cols>
  <sheetData>
    <row r="1" spans="1:15" ht="18.75" customHeight="1">
      <c r="A1" s="1"/>
      <c r="J1" s="228"/>
      <c r="K1" s="228"/>
      <c r="L1" s="228"/>
      <c r="M1" s="228" t="s">
        <v>0</v>
      </c>
      <c r="N1" s="228"/>
      <c r="O1" s="228"/>
    </row>
    <row r="2" spans="1:15" ht="15.75">
      <c r="A2" s="1"/>
      <c r="J2" s="228"/>
      <c r="K2" s="228"/>
      <c r="L2" s="228"/>
      <c r="M2" s="228" t="s">
        <v>1</v>
      </c>
      <c r="N2" s="228"/>
      <c r="O2" s="228"/>
    </row>
    <row r="3" spans="1:15" ht="15.75">
      <c r="A3" s="1"/>
      <c r="J3" s="228"/>
      <c r="K3" s="228"/>
      <c r="L3" s="228"/>
      <c r="M3" s="228" t="s">
        <v>2</v>
      </c>
      <c r="N3" s="228"/>
      <c r="O3" s="228"/>
    </row>
    <row r="4" spans="10:15" ht="15">
      <c r="J4" s="228"/>
      <c r="K4" s="228"/>
      <c r="L4" s="228"/>
      <c r="M4" s="228" t="s">
        <v>148</v>
      </c>
      <c r="N4" s="228"/>
      <c r="O4" s="228"/>
    </row>
    <row r="5" spans="10:15" ht="15">
      <c r="J5" s="315"/>
      <c r="K5" s="228"/>
      <c r="L5" s="228"/>
      <c r="M5" s="315" t="s">
        <v>154</v>
      </c>
      <c r="N5" s="228"/>
      <c r="O5" s="228"/>
    </row>
    <row r="6" spans="10:14" ht="22.5" customHeight="1">
      <c r="J6" s="228"/>
      <c r="K6" s="228"/>
      <c r="L6" s="228"/>
      <c r="M6" s="191"/>
      <c r="N6" s="191"/>
    </row>
    <row r="7" spans="1:32" ht="22.5">
      <c r="A7" s="513" t="s">
        <v>155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</row>
    <row r="8" spans="1:32" ht="15">
      <c r="A8" s="2"/>
      <c r="R8" s="595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221"/>
    </row>
    <row r="9" spans="1:15" ht="27" customHeight="1">
      <c r="A9" s="591" t="s">
        <v>157</v>
      </c>
      <c r="B9" s="591"/>
      <c r="C9" s="591"/>
      <c r="D9" s="591"/>
      <c r="E9" s="591"/>
      <c r="F9" s="591"/>
      <c r="G9" s="599" t="s">
        <v>156</v>
      </c>
      <c r="H9" s="599"/>
      <c r="I9" s="599"/>
      <c r="J9" s="219"/>
      <c r="K9" s="216"/>
      <c r="L9" s="219"/>
      <c r="M9" s="216"/>
      <c r="N9" s="377" t="s">
        <v>221</v>
      </c>
      <c r="O9" s="377"/>
    </row>
    <row r="10" spans="1:15" ht="36.75" customHeight="1">
      <c r="A10" s="592" t="s">
        <v>159</v>
      </c>
      <c r="B10" s="592"/>
      <c r="C10" s="592"/>
      <c r="D10" s="592"/>
      <c r="E10" s="592"/>
      <c r="F10" s="592"/>
      <c r="G10" s="597" t="s">
        <v>158</v>
      </c>
      <c r="H10" s="597"/>
      <c r="I10" s="597"/>
      <c r="J10" s="220"/>
      <c r="K10" s="216"/>
      <c r="L10" s="295"/>
      <c r="M10" s="216"/>
      <c r="N10" s="378" t="s">
        <v>160</v>
      </c>
      <c r="O10" s="378"/>
    </row>
    <row r="11" spans="1:14" ht="24.75" customHeight="1">
      <c r="A11" s="592"/>
      <c r="B11" s="592"/>
      <c r="C11" s="592"/>
      <c r="D11" s="592"/>
      <c r="E11" s="592"/>
      <c r="F11" s="592"/>
      <c r="G11" s="217"/>
      <c r="H11" s="89"/>
      <c r="I11" s="89"/>
      <c r="J11" s="89"/>
      <c r="K11" s="218"/>
      <c r="L11" s="89"/>
      <c r="M11" s="218"/>
      <c r="N11" s="89"/>
    </row>
    <row r="12" spans="1:15" ht="33" customHeight="1">
      <c r="A12" s="591" t="s">
        <v>209</v>
      </c>
      <c r="B12" s="591"/>
      <c r="C12" s="591"/>
      <c r="D12" s="591"/>
      <c r="E12" s="591"/>
      <c r="F12" s="591"/>
      <c r="G12" s="599" t="s">
        <v>161</v>
      </c>
      <c r="H12" s="599"/>
      <c r="I12" s="599"/>
      <c r="J12" s="219"/>
      <c r="K12" s="216"/>
      <c r="L12" s="219"/>
      <c r="M12" s="216"/>
      <c r="N12" s="377" t="s">
        <v>221</v>
      </c>
      <c r="O12" s="377"/>
    </row>
    <row r="13" spans="1:15" ht="48" customHeight="1">
      <c r="A13" s="600" t="s">
        <v>162</v>
      </c>
      <c r="B13" s="600"/>
      <c r="C13" s="600"/>
      <c r="D13" s="600"/>
      <c r="E13" s="600"/>
      <c r="F13" s="600"/>
      <c r="G13" s="378" t="s">
        <v>163</v>
      </c>
      <c r="H13" s="378"/>
      <c r="I13" s="378"/>
      <c r="J13" s="220"/>
      <c r="K13" s="218"/>
      <c r="L13" s="295"/>
      <c r="M13" s="218"/>
      <c r="N13" s="378" t="s">
        <v>160</v>
      </c>
      <c r="O13" s="378"/>
    </row>
    <row r="14" spans="1:14" ht="9.75" customHeight="1">
      <c r="A14" s="55"/>
      <c r="B14" s="55"/>
      <c r="C14" s="55"/>
      <c r="D14" s="55"/>
      <c r="E14" s="55"/>
      <c r="F14" s="215"/>
      <c r="G14" s="215"/>
      <c r="H14" s="215"/>
      <c r="I14" s="215"/>
      <c r="J14" s="215"/>
      <c r="K14" s="215"/>
      <c r="L14" s="55"/>
      <c r="M14" s="55"/>
      <c r="N14" s="55"/>
    </row>
    <row r="15" spans="1:15" ht="23.25" customHeight="1">
      <c r="A15" s="297" t="s">
        <v>135</v>
      </c>
      <c r="B15" s="321" t="s">
        <v>246</v>
      </c>
      <c r="C15" s="320" t="s">
        <v>247</v>
      </c>
      <c r="D15" s="298"/>
      <c r="E15" s="320" t="s">
        <v>248</v>
      </c>
      <c r="F15" s="298"/>
      <c r="G15" s="319" t="s">
        <v>214</v>
      </c>
      <c r="H15" s="298"/>
      <c r="I15" s="298"/>
      <c r="J15" s="298"/>
      <c r="K15" s="298"/>
      <c r="L15" s="298"/>
      <c r="M15" s="298"/>
      <c r="N15" s="607" t="s">
        <v>249</v>
      </c>
      <c r="O15" s="607"/>
    </row>
    <row r="16" spans="1:34" ht="36" customHeight="1">
      <c r="A16" s="296"/>
      <c r="B16" s="223" t="s">
        <v>211</v>
      </c>
      <c r="C16" s="597" t="s">
        <v>207</v>
      </c>
      <c r="D16" s="597"/>
      <c r="E16" s="597" t="s">
        <v>212</v>
      </c>
      <c r="F16" s="597"/>
      <c r="G16" s="598" t="s">
        <v>208</v>
      </c>
      <c r="H16" s="598"/>
      <c r="I16" s="598"/>
      <c r="J16" s="598"/>
      <c r="K16" s="598"/>
      <c r="L16" s="322"/>
      <c r="M16" s="296"/>
      <c r="N16" s="598" t="s">
        <v>213</v>
      </c>
      <c r="O16" s="598"/>
      <c r="Q16" s="291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291"/>
      <c r="AE16" s="603"/>
      <c r="AF16" s="603"/>
      <c r="AG16" s="9"/>
      <c r="AH16" s="352"/>
    </row>
    <row r="17" spans="1:32" ht="27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Q17" s="292"/>
      <c r="R17" s="293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294"/>
      <c r="AE17" s="604"/>
      <c r="AF17" s="604"/>
    </row>
    <row r="18" ht="15">
      <c r="A18" s="12"/>
    </row>
    <row r="19" spans="1:14" ht="15.75" customHeight="1">
      <c r="A19" s="391" t="s">
        <v>164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</row>
    <row r="20" ht="12.75" customHeight="1">
      <c r="A20" s="12"/>
    </row>
    <row r="21" spans="1:14" ht="15.75" customHeight="1">
      <c r="A21" s="419" t="s">
        <v>144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</row>
    <row r="22" spans="1:14" ht="15.75" customHeight="1">
      <c r="A22" s="418" t="s">
        <v>165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ht="18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</row>
    <row r="24" spans="1:14" ht="15.75" customHeight="1">
      <c r="A24" s="419" t="s">
        <v>145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</row>
    <row r="25" spans="1:14" ht="19.5" customHeight="1">
      <c r="A25" s="418" t="s">
        <v>165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</row>
    <row r="26" spans="1:14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5.75" customHeight="1">
      <c r="A27" s="419" t="s">
        <v>146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</row>
    <row r="28" spans="1:15" s="79" customFormat="1" ht="182.25" customHeight="1">
      <c r="A28" s="601" t="s">
        <v>210</v>
      </c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</row>
    <row r="29" spans="1:14" ht="15.75" customHeight="1">
      <c r="A29" s="419" t="s">
        <v>147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</row>
    <row r="30" ht="6" customHeight="1">
      <c r="A30" s="12"/>
    </row>
    <row r="31" spans="1:14" ht="15.75" customHeight="1">
      <c r="A31" s="391" t="s">
        <v>166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</row>
    <row r="32" ht="16.5" thickBot="1">
      <c r="N32" s="61" t="s">
        <v>50</v>
      </c>
    </row>
    <row r="33" spans="1:14" ht="15.75" customHeight="1" thickBot="1">
      <c r="A33" s="619" t="s">
        <v>3</v>
      </c>
      <c r="B33" s="620" t="s">
        <v>4</v>
      </c>
      <c r="C33" s="621" t="s">
        <v>169</v>
      </c>
      <c r="D33" s="621"/>
      <c r="E33" s="621"/>
      <c r="F33" s="621"/>
      <c r="G33" s="621" t="s">
        <v>170</v>
      </c>
      <c r="H33" s="621"/>
      <c r="I33" s="621"/>
      <c r="J33" s="621"/>
      <c r="K33" s="622" t="s">
        <v>220</v>
      </c>
      <c r="L33" s="622"/>
      <c r="M33" s="622"/>
      <c r="N33" s="623"/>
    </row>
    <row r="34" spans="1:14" ht="22.5" customHeight="1" thickBot="1">
      <c r="A34" s="624"/>
      <c r="B34" s="514"/>
      <c r="C34" s="411" t="s">
        <v>20</v>
      </c>
      <c r="D34" s="411" t="s">
        <v>21</v>
      </c>
      <c r="E34" s="410" t="s">
        <v>6</v>
      </c>
      <c r="F34" s="86" t="s">
        <v>7</v>
      </c>
      <c r="G34" s="411" t="s">
        <v>20</v>
      </c>
      <c r="H34" s="411" t="s">
        <v>21</v>
      </c>
      <c r="I34" s="410" t="s">
        <v>6</v>
      </c>
      <c r="J34" s="86" t="s">
        <v>7</v>
      </c>
      <c r="K34" s="411" t="s">
        <v>20</v>
      </c>
      <c r="L34" s="411" t="s">
        <v>21</v>
      </c>
      <c r="M34" s="410" t="s">
        <v>6</v>
      </c>
      <c r="N34" s="105" t="s">
        <v>7</v>
      </c>
    </row>
    <row r="35" spans="1:14" ht="33" customHeight="1" thickBot="1">
      <c r="A35" s="624"/>
      <c r="B35" s="514"/>
      <c r="C35" s="411" t="s">
        <v>46</v>
      </c>
      <c r="D35" s="411" t="s">
        <v>5</v>
      </c>
      <c r="E35" s="410"/>
      <c r="F35" s="87" t="s">
        <v>10</v>
      </c>
      <c r="G35" s="411" t="s">
        <v>46</v>
      </c>
      <c r="H35" s="411" t="s">
        <v>5</v>
      </c>
      <c r="I35" s="410"/>
      <c r="J35" s="87" t="s">
        <v>11</v>
      </c>
      <c r="K35" s="411" t="s">
        <v>46</v>
      </c>
      <c r="L35" s="411" t="s">
        <v>5</v>
      </c>
      <c r="M35" s="410"/>
      <c r="N35" s="625" t="s">
        <v>12</v>
      </c>
    </row>
    <row r="36" spans="1:14" ht="16.5" thickBot="1">
      <c r="A36" s="626">
        <v>1</v>
      </c>
      <c r="B36" s="139">
        <v>2</v>
      </c>
      <c r="C36" s="139">
        <v>3</v>
      </c>
      <c r="D36" s="139">
        <v>4</v>
      </c>
      <c r="E36" s="139">
        <v>5</v>
      </c>
      <c r="F36" s="139">
        <v>6</v>
      </c>
      <c r="G36" s="139">
        <v>7</v>
      </c>
      <c r="H36" s="139">
        <v>8</v>
      </c>
      <c r="I36" s="139">
        <v>9</v>
      </c>
      <c r="J36" s="139">
        <v>10</v>
      </c>
      <c r="K36" s="139">
        <v>11</v>
      </c>
      <c r="L36" s="139">
        <v>12</v>
      </c>
      <c r="M36" s="139">
        <v>13</v>
      </c>
      <c r="N36" s="627">
        <v>14</v>
      </c>
    </row>
    <row r="37" spans="1:14" ht="39" customHeight="1">
      <c r="A37" s="104"/>
      <c r="B37" s="140" t="s">
        <v>8</v>
      </c>
      <c r="C37" s="110">
        <v>351341</v>
      </c>
      <c r="D37" s="110" t="s">
        <v>9</v>
      </c>
      <c r="E37" s="110" t="s">
        <v>9</v>
      </c>
      <c r="F37" s="110">
        <f>C37</f>
        <v>351341</v>
      </c>
      <c r="G37" s="110">
        <v>402400</v>
      </c>
      <c r="H37" s="110" t="s">
        <v>9</v>
      </c>
      <c r="I37" s="110" t="s">
        <v>9</v>
      </c>
      <c r="J37" s="110">
        <f>G37</f>
        <v>402400</v>
      </c>
      <c r="K37" s="141">
        <v>629496</v>
      </c>
      <c r="L37" s="110" t="s">
        <v>9</v>
      </c>
      <c r="M37" s="110" t="s">
        <v>9</v>
      </c>
      <c r="N37" s="150">
        <f>K37</f>
        <v>629496</v>
      </c>
    </row>
    <row r="38" spans="1:14" ht="56.25" customHeight="1">
      <c r="A38" s="104"/>
      <c r="B38" s="318" t="s">
        <v>167</v>
      </c>
      <c r="C38" s="110" t="s">
        <v>9</v>
      </c>
      <c r="D38" s="110">
        <v>0</v>
      </c>
      <c r="E38" s="110">
        <v>0</v>
      </c>
      <c r="F38" s="110">
        <f>D38</f>
        <v>0</v>
      </c>
      <c r="G38" s="110" t="s">
        <v>9</v>
      </c>
      <c r="H38" s="110">
        <v>0</v>
      </c>
      <c r="I38" s="110">
        <v>0</v>
      </c>
      <c r="J38" s="110">
        <f>H38</f>
        <v>0</v>
      </c>
      <c r="K38" s="110" t="s">
        <v>9</v>
      </c>
      <c r="L38" s="110">
        <v>0</v>
      </c>
      <c r="M38" s="110">
        <v>0</v>
      </c>
      <c r="N38" s="150">
        <f>L38</f>
        <v>0</v>
      </c>
    </row>
    <row r="39" spans="1:14" ht="53.25" customHeight="1">
      <c r="A39" s="104"/>
      <c r="B39" s="140" t="s">
        <v>168</v>
      </c>
      <c r="C39" s="110" t="s">
        <v>9</v>
      </c>
      <c r="D39" s="110">
        <v>0</v>
      </c>
      <c r="E39" s="110">
        <v>0</v>
      </c>
      <c r="F39" s="110">
        <f>D39</f>
        <v>0</v>
      </c>
      <c r="G39" s="110" t="s">
        <v>9</v>
      </c>
      <c r="H39" s="110">
        <v>0</v>
      </c>
      <c r="I39" s="110">
        <v>0</v>
      </c>
      <c r="J39" s="110">
        <f>H39</f>
        <v>0</v>
      </c>
      <c r="K39" s="110" t="s">
        <v>9</v>
      </c>
      <c r="L39" s="110">
        <v>0</v>
      </c>
      <c r="M39" s="110">
        <v>0</v>
      </c>
      <c r="N39" s="150">
        <f>L39</f>
        <v>0</v>
      </c>
    </row>
    <row r="40" spans="1:14" ht="24" customHeight="1" thickBot="1">
      <c r="A40" s="628"/>
      <c r="B40" s="629" t="s">
        <v>130</v>
      </c>
      <c r="C40" s="630" t="s">
        <v>9</v>
      </c>
      <c r="D40" s="630">
        <v>0</v>
      </c>
      <c r="E40" s="630">
        <v>0</v>
      </c>
      <c r="F40" s="630">
        <f>D40</f>
        <v>0</v>
      </c>
      <c r="G40" s="630" t="s">
        <v>9</v>
      </c>
      <c r="H40" s="630">
        <v>0</v>
      </c>
      <c r="I40" s="630">
        <v>0</v>
      </c>
      <c r="J40" s="630">
        <f>H40</f>
        <v>0</v>
      </c>
      <c r="K40" s="630" t="s">
        <v>9</v>
      </c>
      <c r="L40" s="630">
        <v>0</v>
      </c>
      <c r="M40" s="630">
        <v>0</v>
      </c>
      <c r="N40" s="631">
        <f>L40</f>
        <v>0</v>
      </c>
    </row>
    <row r="41" spans="1:14" ht="23.25" customHeight="1" thickBot="1">
      <c r="A41" s="153"/>
      <c r="B41" s="154" t="s">
        <v>54</v>
      </c>
      <c r="C41" s="155">
        <f>C37</f>
        <v>351341</v>
      </c>
      <c r="D41" s="155">
        <v>0</v>
      </c>
      <c r="E41" s="155">
        <v>0</v>
      </c>
      <c r="F41" s="155">
        <f>F37</f>
        <v>351341</v>
      </c>
      <c r="G41" s="312">
        <f>G37</f>
        <v>402400</v>
      </c>
      <c r="H41" s="155">
        <v>0</v>
      </c>
      <c r="I41" s="155">
        <v>0</v>
      </c>
      <c r="J41" s="155">
        <f>J37</f>
        <v>402400</v>
      </c>
      <c r="K41" s="155">
        <f>K37</f>
        <v>629496</v>
      </c>
      <c r="L41" s="155">
        <v>0</v>
      </c>
      <c r="M41" s="155">
        <v>0</v>
      </c>
      <c r="N41" s="156">
        <f>N37</f>
        <v>629496</v>
      </c>
    </row>
    <row r="42" spans="1:14" ht="15">
      <c r="A42" s="88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14"/>
      <c r="B43" s="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.75" customHeight="1">
      <c r="A44" s="391" t="s">
        <v>171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</row>
    <row r="45" spans="1:14" ht="16.5" customHeight="1" thickBot="1">
      <c r="A45" s="3"/>
      <c r="M45" s="449" t="s">
        <v>55</v>
      </c>
      <c r="N45" s="449"/>
    </row>
    <row r="46" spans="1:14" ht="16.5" customHeight="1">
      <c r="A46" s="460" t="s">
        <v>3</v>
      </c>
      <c r="B46" s="398" t="s">
        <v>4</v>
      </c>
      <c r="C46" s="398"/>
      <c r="D46" s="398"/>
      <c r="E46" s="398"/>
      <c r="F46" s="398"/>
      <c r="G46" s="398" t="s">
        <v>43</v>
      </c>
      <c r="H46" s="398"/>
      <c r="I46" s="398"/>
      <c r="J46" s="398"/>
      <c r="K46" s="398" t="s">
        <v>172</v>
      </c>
      <c r="L46" s="398"/>
      <c r="M46" s="398"/>
      <c r="N46" s="426"/>
    </row>
    <row r="47" spans="1:14" ht="35.25" customHeight="1">
      <c r="A47" s="461"/>
      <c r="B47" s="399"/>
      <c r="C47" s="399"/>
      <c r="D47" s="399"/>
      <c r="E47" s="399"/>
      <c r="F47" s="399"/>
      <c r="G47" s="399" t="s">
        <v>20</v>
      </c>
      <c r="H47" s="399" t="s">
        <v>21</v>
      </c>
      <c r="I47" s="399" t="s">
        <v>173</v>
      </c>
      <c r="J47" s="59" t="s">
        <v>7</v>
      </c>
      <c r="K47" s="399" t="s">
        <v>20</v>
      </c>
      <c r="L47" s="399" t="s">
        <v>21</v>
      </c>
      <c r="M47" s="399" t="s">
        <v>173</v>
      </c>
      <c r="N47" s="60" t="s">
        <v>7</v>
      </c>
    </row>
    <row r="48" spans="1:14" ht="15.75" thickBot="1">
      <c r="A48" s="462"/>
      <c r="B48" s="417"/>
      <c r="C48" s="417"/>
      <c r="D48" s="417"/>
      <c r="E48" s="417"/>
      <c r="F48" s="417"/>
      <c r="G48" s="417" t="s">
        <v>5</v>
      </c>
      <c r="H48" s="417" t="s">
        <v>5</v>
      </c>
      <c r="I48" s="417"/>
      <c r="J48" s="54" t="s">
        <v>51</v>
      </c>
      <c r="K48" s="417" t="s">
        <v>5</v>
      </c>
      <c r="L48" s="417" t="s">
        <v>5</v>
      </c>
      <c r="M48" s="417"/>
      <c r="N48" s="57" t="s">
        <v>52</v>
      </c>
    </row>
    <row r="49" spans="1:14" ht="15.75" thickBot="1">
      <c r="A49" s="36">
        <v>1</v>
      </c>
      <c r="B49" s="470">
        <v>2</v>
      </c>
      <c r="C49" s="470"/>
      <c r="D49" s="470"/>
      <c r="E49" s="470"/>
      <c r="F49" s="470"/>
      <c r="G49" s="37">
        <v>3</v>
      </c>
      <c r="H49" s="37">
        <v>4</v>
      </c>
      <c r="I49" s="37">
        <v>5</v>
      </c>
      <c r="J49" s="37">
        <v>6</v>
      </c>
      <c r="K49" s="37">
        <v>7</v>
      </c>
      <c r="L49" s="37">
        <v>8</v>
      </c>
      <c r="M49" s="37">
        <v>9</v>
      </c>
      <c r="N49" s="38">
        <v>10</v>
      </c>
    </row>
    <row r="50" spans="1:14" ht="27.75" customHeight="1">
      <c r="A50" s="104"/>
      <c r="B50" s="412" t="s">
        <v>8</v>
      </c>
      <c r="C50" s="412"/>
      <c r="D50" s="412"/>
      <c r="E50" s="412"/>
      <c r="F50" s="412"/>
      <c r="G50" s="141">
        <v>634954</v>
      </c>
      <c r="H50" s="141" t="s">
        <v>9</v>
      </c>
      <c r="I50" s="141" t="s">
        <v>9</v>
      </c>
      <c r="J50" s="141">
        <f>G50</f>
        <v>634954</v>
      </c>
      <c r="K50" s="141">
        <v>640464</v>
      </c>
      <c r="L50" s="141" t="s">
        <v>9</v>
      </c>
      <c r="M50" s="141" t="s">
        <v>9</v>
      </c>
      <c r="N50" s="632">
        <f>K50</f>
        <v>640464</v>
      </c>
    </row>
    <row r="51" spans="1:14" ht="27" customHeight="1">
      <c r="A51" s="104"/>
      <c r="B51" s="412" t="s">
        <v>167</v>
      </c>
      <c r="C51" s="412"/>
      <c r="D51" s="412"/>
      <c r="E51" s="412"/>
      <c r="F51" s="412"/>
      <c r="G51" s="141" t="s">
        <v>9</v>
      </c>
      <c r="H51" s="141">
        <v>0</v>
      </c>
      <c r="I51" s="141">
        <v>0</v>
      </c>
      <c r="J51" s="141">
        <f>H51</f>
        <v>0</v>
      </c>
      <c r="K51" s="141" t="s">
        <v>9</v>
      </c>
      <c r="L51" s="141">
        <v>0</v>
      </c>
      <c r="M51" s="141">
        <v>0</v>
      </c>
      <c r="N51" s="632">
        <f>L51</f>
        <v>0</v>
      </c>
    </row>
    <row r="52" spans="1:14" ht="19.5" customHeight="1">
      <c r="A52" s="104"/>
      <c r="B52" s="412" t="s">
        <v>168</v>
      </c>
      <c r="C52" s="412"/>
      <c r="D52" s="412"/>
      <c r="E52" s="412"/>
      <c r="F52" s="412"/>
      <c r="G52" s="141" t="s">
        <v>9</v>
      </c>
      <c r="H52" s="141">
        <v>0</v>
      </c>
      <c r="I52" s="141">
        <v>0</v>
      </c>
      <c r="J52" s="141">
        <f>H52</f>
        <v>0</v>
      </c>
      <c r="K52" s="141" t="s">
        <v>9</v>
      </c>
      <c r="L52" s="141">
        <v>0</v>
      </c>
      <c r="M52" s="141">
        <v>0</v>
      </c>
      <c r="N52" s="632">
        <f>L52</f>
        <v>0</v>
      </c>
    </row>
    <row r="53" spans="1:14" ht="24" customHeight="1" thickBot="1">
      <c r="A53" s="628"/>
      <c r="B53" s="633" t="s">
        <v>130</v>
      </c>
      <c r="C53" s="634"/>
      <c r="D53" s="634"/>
      <c r="E53" s="634"/>
      <c r="F53" s="635"/>
      <c r="G53" s="309" t="s">
        <v>9</v>
      </c>
      <c r="H53" s="309">
        <v>0</v>
      </c>
      <c r="I53" s="309">
        <v>0</v>
      </c>
      <c r="J53" s="309">
        <f>H53</f>
        <v>0</v>
      </c>
      <c r="K53" s="309" t="s">
        <v>9</v>
      </c>
      <c r="L53" s="309">
        <v>0</v>
      </c>
      <c r="M53" s="309">
        <v>0</v>
      </c>
      <c r="N53" s="636">
        <f>L53</f>
        <v>0</v>
      </c>
    </row>
    <row r="54" spans="1:14" ht="29.25" customHeight="1" thickBot="1">
      <c r="A54" s="153"/>
      <c r="B54" s="637" t="s">
        <v>54</v>
      </c>
      <c r="C54" s="637"/>
      <c r="D54" s="637"/>
      <c r="E54" s="637"/>
      <c r="F54" s="637"/>
      <c r="G54" s="312">
        <f>G50</f>
        <v>634954</v>
      </c>
      <c r="H54" s="312">
        <v>0</v>
      </c>
      <c r="I54" s="312">
        <v>0</v>
      </c>
      <c r="J54" s="312">
        <f>G54+H54</f>
        <v>634954</v>
      </c>
      <c r="K54" s="312">
        <f>K50</f>
        <v>640464</v>
      </c>
      <c r="L54" s="312">
        <v>0</v>
      </c>
      <c r="M54" s="312">
        <v>0</v>
      </c>
      <c r="N54" s="313">
        <f>K54+L54</f>
        <v>640464</v>
      </c>
    </row>
    <row r="55" spans="1:14" ht="9" customHeight="1">
      <c r="A55" s="21"/>
      <c r="B55" s="23"/>
      <c r="C55" s="23"/>
      <c r="D55" s="23"/>
      <c r="E55" s="23"/>
      <c r="F55" s="23"/>
      <c r="G55" s="21"/>
      <c r="H55" s="21"/>
      <c r="I55" s="21"/>
      <c r="J55" s="21"/>
      <c r="K55" s="21"/>
      <c r="L55" s="21"/>
      <c r="M55" s="21"/>
      <c r="N55" s="21"/>
    </row>
    <row r="56" spans="1:14" ht="9.75" customHeight="1">
      <c r="A56" s="21"/>
      <c r="B56" s="23"/>
      <c r="C56" s="23"/>
      <c r="D56" s="23"/>
      <c r="E56" s="23"/>
      <c r="F56" s="23"/>
      <c r="G56" s="21"/>
      <c r="H56" s="21"/>
      <c r="I56" s="21"/>
      <c r="J56" s="21"/>
      <c r="K56" s="21"/>
      <c r="L56" s="21"/>
      <c r="M56" s="21"/>
      <c r="N56" s="21"/>
    </row>
    <row r="57" spans="1:14" ht="24" customHeight="1">
      <c r="A57" s="391" t="s">
        <v>190</v>
      </c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</row>
    <row r="58" ht="3.75" customHeight="1">
      <c r="A58" s="12"/>
    </row>
    <row r="59" spans="1:14" ht="15.75" customHeight="1">
      <c r="A59" s="391" t="s">
        <v>191</v>
      </c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</row>
    <row r="60" spans="1:14" ht="15" customHeight="1" thickBot="1">
      <c r="A60" s="4"/>
      <c r="M60" s="449" t="s">
        <v>55</v>
      </c>
      <c r="N60" s="449"/>
    </row>
    <row r="61" spans="1:14" ht="15.75" customHeight="1">
      <c r="A61" s="457" t="s">
        <v>56</v>
      </c>
      <c r="B61" s="406" t="s">
        <v>4</v>
      </c>
      <c r="C61" s="406" t="s">
        <v>169</v>
      </c>
      <c r="D61" s="406"/>
      <c r="E61" s="406"/>
      <c r="F61" s="406"/>
      <c r="G61" s="406" t="s">
        <v>170</v>
      </c>
      <c r="H61" s="406"/>
      <c r="I61" s="406"/>
      <c r="J61" s="406"/>
      <c r="K61" s="406" t="s">
        <v>220</v>
      </c>
      <c r="L61" s="406"/>
      <c r="M61" s="406"/>
      <c r="N61" s="407"/>
    </row>
    <row r="62" spans="1:14" ht="22.5" customHeight="1">
      <c r="A62" s="458"/>
      <c r="B62" s="404"/>
      <c r="C62" s="404" t="s">
        <v>20</v>
      </c>
      <c r="D62" s="404" t="s">
        <v>21</v>
      </c>
      <c r="E62" s="404" t="s">
        <v>6</v>
      </c>
      <c r="F62" s="115" t="s">
        <v>7</v>
      </c>
      <c r="G62" s="404" t="s">
        <v>20</v>
      </c>
      <c r="H62" s="404" t="s">
        <v>21</v>
      </c>
      <c r="I62" s="404" t="s">
        <v>6</v>
      </c>
      <c r="J62" s="115" t="s">
        <v>7</v>
      </c>
      <c r="K62" s="404" t="s">
        <v>20</v>
      </c>
      <c r="L62" s="404" t="s">
        <v>21</v>
      </c>
      <c r="M62" s="404" t="s">
        <v>6</v>
      </c>
      <c r="N62" s="117" t="s">
        <v>7</v>
      </c>
    </row>
    <row r="63" spans="1:16" ht="72" customHeight="1" thickBot="1">
      <c r="A63" s="459"/>
      <c r="B63" s="405"/>
      <c r="C63" s="405" t="s">
        <v>5</v>
      </c>
      <c r="D63" s="405" t="s">
        <v>5</v>
      </c>
      <c r="E63" s="405"/>
      <c r="F63" s="144" t="s">
        <v>51</v>
      </c>
      <c r="G63" s="405" t="s">
        <v>5</v>
      </c>
      <c r="H63" s="405" t="s">
        <v>5</v>
      </c>
      <c r="I63" s="405"/>
      <c r="J63" s="144" t="s">
        <v>52</v>
      </c>
      <c r="K63" s="405" t="s">
        <v>5</v>
      </c>
      <c r="L63" s="405" t="s">
        <v>5</v>
      </c>
      <c r="M63" s="405"/>
      <c r="N63" s="145" t="s">
        <v>53</v>
      </c>
      <c r="P63" s="192"/>
    </row>
    <row r="64" spans="1:16" ht="16.5" thickBot="1">
      <c r="A64" s="146">
        <v>1</v>
      </c>
      <c r="B64" s="147">
        <v>2</v>
      </c>
      <c r="C64" s="147">
        <v>3</v>
      </c>
      <c r="D64" s="147">
        <v>4</v>
      </c>
      <c r="E64" s="147">
        <v>5</v>
      </c>
      <c r="F64" s="147">
        <v>6</v>
      </c>
      <c r="G64" s="147">
        <v>7</v>
      </c>
      <c r="H64" s="147">
        <v>8</v>
      </c>
      <c r="I64" s="147">
        <v>9</v>
      </c>
      <c r="J64" s="147">
        <v>10</v>
      </c>
      <c r="K64" s="147">
        <v>11</v>
      </c>
      <c r="L64" s="147">
        <v>12</v>
      </c>
      <c r="M64" s="147">
        <v>13</v>
      </c>
      <c r="N64" s="148">
        <v>14</v>
      </c>
      <c r="P64" s="192"/>
    </row>
    <row r="65" spans="1:16" ht="31.5" customHeight="1">
      <c r="A65" s="104">
        <v>2210</v>
      </c>
      <c r="B65" s="140" t="s">
        <v>87</v>
      </c>
      <c r="C65" s="110">
        <v>59345</v>
      </c>
      <c r="D65" s="110">
        <v>0</v>
      </c>
      <c r="E65" s="110">
        <v>0</v>
      </c>
      <c r="F65" s="110">
        <f>C65+D65</f>
        <v>59345</v>
      </c>
      <c r="G65" s="110">
        <v>66167</v>
      </c>
      <c r="H65" s="110">
        <v>0</v>
      </c>
      <c r="I65" s="110">
        <v>0</v>
      </c>
      <c r="J65" s="110">
        <f>G65+H65</f>
        <v>66167</v>
      </c>
      <c r="K65" s="149">
        <v>69743</v>
      </c>
      <c r="L65" s="110">
        <v>0</v>
      </c>
      <c r="M65" s="110">
        <v>0</v>
      </c>
      <c r="N65" s="150">
        <f>K65+L65</f>
        <v>69743</v>
      </c>
      <c r="P65" s="193"/>
    </row>
    <row r="66" spans="1:16" ht="32.25" customHeight="1">
      <c r="A66" s="104">
        <v>2240</v>
      </c>
      <c r="B66" s="140" t="s">
        <v>88</v>
      </c>
      <c r="C66" s="110">
        <v>9089</v>
      </c>
      <c r="D66" s="110">
        <v>0</v>
      </c>
      <c r="E66" s="110">
        <v>0</v>
      </c>
      <c r="F66" s="110">
        <f>C66+D66</f>
        <v>9089</v>
      </c>
      <c r="G66" s="110">
        <v>11057</v>
      </c>
      <c r="H66" s="110">
        <v>0</v>
      </c>
      <c r="I66" s="110">
        <v>0</v>
      </c>
      <c r="J66" s="110">
        <f>G66+H66</f>
        <v>11057</v>
      </c>
      <c r="K66" s="110">
        <v>14754</v>
      </c>
      <c r="L66" s="110">
        <v>0</v>
      </c>
      <c r="M66" s="110">
        <v>0</v>
      </c>
      <c r="N66" s="150">
        <f>K66+L66</f>
        <v>14754</v>
      </c>
      <c r="P66" s="193"/>
    </row>
    <row r="67" spans="1:16" ht="30" customHeight="1" thickBot="1">
      <c r="A67" s="104">
        <v>2730</v>
      </c>
      <c r="B67" s="140" t="s">
        <v>89</v>
      </c>
      <c r="C67" s="110">
        <v>282907</v>
      </c>
      <c r="D67" s="110">
        <v>0</v>
      </c>
      <c r="E67" s="110">
        <v>0</v>
      </c>
      <c r="F67" s="110">
        <f>C67+D67</f>
        <v>282907</v>
      </c>
      <c r="G67" s="110">
        <v>325176</v>
      </c>
      <c r="H67" s="110">
        <v>0</v>
      </c>
      <c r="I67" s="110">
        <v>0</v>
      </c>
      <c r="J67" s="110">
        <f>G67+H67</f>
        <v>325176</v>
      </c>
      <c r="K67" s="110">
        <v>544999</v>
      </c>
      <c r="L67" s="110">
        <v>0</v>
      </c>
      <c r="M67" s="110">
        <v>0</v>
      </c>
      <c r="N67" s="150">
        <f>K67+L67</f>
        <v>544999</v>
      </c>
      <c r="P67" s="193"/>
    </row>
    <row r="68" spans="1:16" ht="26.25" customHeight="1" thickBot="1">
      <c r="A68" s="153"/>
      <c r="B68" s="154" t="s">
        <v>54</v>
      </c>
      <c r="C68" s="155">
        <f aca="true" t="shared" si="0" ref="C68:N68">C65+C66+C67</f>
        <v>351341</v>
      </c>
      <c r="D68" s="155">
        <f t="shared" si="0"/>
        <v>0</v>
      </c>
      <c r="E68" s="155">
        <f t="shared" si="0"/>
        <v>0</v>
      </c>
      <c r="F68" s="155">
        <f t="shared" si="0"/>
        <v>351341</v>
      </c>
      <c r="G68" s="155">
        <f t="shared" si="0"/>
        <v>402400</v>
      </c>
      <c r="H68" s="155">
        <f t="shared" si="0"/>
        <v>0</v>
      </c>
      <c r="I68" s="155">
        <f t="shared" si="0"/>
        <v>0</v>
      </c>
      <c r="J68" s="155">
        <f t="shared" si="0"/>
        <v>402400</v>
      </c>
      <c r="K68" s="155">
        <f t="shared" si="0"/>
        <v>629496</v>
      </c>
      <c r="L68" s="155">
        <f t="shared" si="0"/>
        <v>0</v>
      </c>
      <c r="M68" s="155">
        <f t="shared" si="0"/>
        <v>0</v>
      </c>
      <c r="N68" s="156">
        <f t="shared" si="0"/>
        <v>629496</v>
      </c>
      <c r="P68" s="194"/>
    </row>
    <row r="69" spans="1:14" ht="15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ht="3.75" customHeight="1">
      <c r="A70" s="14"/>
      <c r="B70" s="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6.5" customHeight="1">
      <c r="A71" s="391" t="s">
        <v>174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</row>
    <row r="72" spans="1:14" ht="14.25" customHeight="1" thickBot="1">
      <c r="A72" s="6"/>
      <c r="M72" s="449" t="s">
        <v>55</v>
      </c>
      <c r="N72" s="449"/>
    </row>
    <row r="73" spans="1:14" ht="15.75" customHeight="1">
      <c r="A73" s="460" t="s">
        <v>57</v>
      </c>
      <c r="B73" s="398" t="s">
        <v>4</v>
      </c>
      <c r="C73" s="406" t="s">
        <v>169</v>
      </c>
      <c r="D73" s="406"/>
      <c r="E73" s="406"/>
      <c r="F73" s="406"/>
      <c r="G73" s="406" t="s">
        <v>170</v>
      </c>
      <c r="H73" s="406"/>
      <c r="I73" s="406"/>
      <c r="J73" s="406"/>
      <c r="K73" s="406" t="s">
        <v>220</v>
      </c>
      <c r="L73" s="406"/>
      <c r="M73" s="406"/>
      <c r="N73" s="407"/>
    </row>
    <row r="74" spans="1:14" ht="22.5" customHeight="1">
      <c r="A74" s="461"/>
      <c r="B74" s="399"/>
      <c r="C74" s="399" t="s">
        <v>20</v>
      </c>
      <c r="D74" s="399" t="s">
        <v>21</v>
      </c>
      <c r="E74" s="399" t="s">
        <v>6</v>
      </c>
      <c r="F74" s="59" t="s">
        <v>7</v>
      </c>
      <c r="G74" s="399" t="s">
        <v>20</v>
      </c>
      <c r="H74" s="399" t="s">
        <v>21</v>
      </c>
      <c r="I74" s="399" t="s">
        <v>6</v>
      </c>
      <c r="J74" s="59" t="s">
        <v>7</v>
      </c>
      <c r="K74" s="399" t="s">
        <v>20</v>
      </c>
      <c r="L74" s="399" t="s">
        <v>21</v>
      </c>
      <c r="M74" s="455" t="s">
        <v>6</v>
      </c>
      <c r="N74" s="60" t="s">
        <v>7</v>
      </c>
    </row>
    <row r="75" spans="1:14" ht="36.75" customHeight="1" thickBot="1">
      <c r="A75" s="462"/>
      <c r="B75" s="417"/>
      <c r="C75" s="417" t="s">
        <v>5</v>
      </c>
      <c r="D75" s="417" t="s">
        <v>5</v>
      </c>
      <c r="E75" s="417"/>
      <c r="F75" s="54" t="s">
        <v>51</v>
      </c>
      <c r="G75" s="417" t="s">
        <v>5</v>
      </c>
      <c r="H75" s="417" t="s">
        <v>5</v>
      </c>
      <c r="I75" s="417"/>
      <c r="J75" s="54" t="s">
        <v>52</v>
      </c>
      <c r="K75" s="417" t="s">
        <v>5</v>
      </c>
      <c r="L75" s="417" t="s">
        <v>5</v>
      </c>
      <c r="M75" s="456"/>
      <c r="N75" s="57" t="s">
        <v>53</v>
      </c>
    </row>
    <row r="76" spans="1:14" ht="15.75" thickBot="1">
      <c r="A76" s="36">
        <v>1</v>
      </c>
      <c r="B76" s="37">
        <v>2</v>
      </c>
      <c r="C76" s="37">
        <v>3</v>
      </c>
      <c r="D76" s="37">
        <v>4</v>
      </c>
      <c r="E76" s="37">
        <v>5</v>
      </c>
      <c r="F76" s="37">
        <v>6</v>
      </c>
      <c r="G76" s="37">
        <v>7</v>
      </c>
      <c r="H76" s="37">
        <v>8</v>
      </c>
      <c r="I76" s="37">
        <v>9</v>
      </c>
      <c r="J76" s="37">
        <v>10</v>
      </c>
      <c r="K76" s="37">
        <v>11</v>
      </c>
      <c r="L76" s="37">
        <v>12</v>
      </c>
      <c r="M76" s="37">
        <v>13</v>
      </c>
      <c r="N76" s="38">
        <v>14</v>
      </c>
    </row>
    <row r="77" spans="1:14" ht="15">
      <c r="A77" s="82"/>
      <c r="B77" s="9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92"/>
    </row>
    <row r="78" spans="1:14" ht="15">
      <c r="A78" s="80"/>
      <c r="B78" s="8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1"/>
    </row>
    <row r="79" spans="1:14" ht="15">
      <c r="A79" s="80"/>
      <c r="B79" s="83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1"/>
    </row>
    <row r="80" spans="1:14" ht="15">
      <c r="A80" s="80"/>
      <c r="B80" s="83" t="s">
        <v>86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1"/>
    </row>
    <row r="81" spans="1:14" ht="15">
      <c r="A81" s="62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63"/>
    </row>
    <row r="82" spans="1:14" ht="15">
      <c r="A82" s="62"/>
      <c r="B82" s="26"/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8"/>
    </row>
    <row r="83" spans="1:14" ht="15.75" thickBot="1">
      <c r="A83" s="29"/>
      <c r="B83" s="31" t="s">
        <v>54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2"/>
    </row>
    <row r="84" spans="1:14" ht="16.5" customHeight="1">
      <c r="A84" s="14"/>
      <c r="B84" s="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7.25" customHeight="1">
      <c r="A85" s="391" t="s">
        <v>175</v>
      </c>
      <c r="B85" s="391"/>
      <c r="C85" s="391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</row>
    <row r="86" spans="1:14" ht="15" customHeight="1" thickBot="1">
      <c r="A86" s="6"/>
      <c r="M86" s="449" t="s">
        <v>55</v>
      </c>
      <c r="N86" s="449"/>
    </row>
    <row r="87" spans="1:14" ht="16.5" customHeight="1">
      <c r="A87" s="467" t="s">
        <v>56</v>
      </c>
      <c r="B87" s="374" t="s">
        <v>4</v>
      </c>
      <c r="C87" s="374"/>
      <c r="D87" s="374"/>
      <c r="E87" s="374"/>
      <c r="F87" s="374"/>
      <c r="G87" s="374" t="s">
        <v>43</v>
      </c>
      <c r="H87" s="374"/>
      <c r="I87" s="374"/>
      <c r="J87" s="374"/>
      <c r="K87" s="374" t="s">
        <v>172</v>
      </c>
      <c r="L87" s="374"/>
      <c r="M87" s="374"/>
      <c r="N87" s="408"/>
    </row>
    <row r="88" spans="1:14" ht="15.75" customHeight="1">
      <c r="A88" s="468"/>
      <c r="B88" s="409"/>
      <c r="C88" s="409"/>
      <c r="D88" s="409"/>
      <c r="E88" s="409"/>
      <c r="F88" s="409"/>
      <c r="G88" s="409" t="s">
        <v>20</v>
      </c>
      <c r="H88" s="409" t="s">
        <v>21</v>
      </c>
      <c r="I88" s="409" t="s">
        <v>6</v>
      </c>
      <c r="J88" s="299" t="s">
        <v>7</v>
      </c>
      <c r="K88" s="409" t="s">
        <v>20</v>
      </c>
      <c r="L88" s="409" t="s">
        <v>21</v>
      </c>
      <c r="M88" s="409" t="s">
        <v>6</v>
      </c>
      <c r="N88" s="300" t="s">
        <v>7</v>
      </c>
    </row>
    <row r="89" spans="1:14" ht="66" customHeight="1" thickBot="1">
      <c r="A89" s="469"/>
      <c r="B89" s="375"/>
      <c r="C89" s="375"/>
      <c r="D89" s="375"/>
      <c r="E89" s="375"/>
      <c r="F89" s="375"/>
      <c r="G89" s="375" t="s">
        <v>5</v>
      </c>
      <c r="H89" s="375" t="s">
        <v>5</v>
      </c>
      <c r="I89" s="375"/>
      <c r="J89" s="241" t="s">
        <v>51</v>
      </c>
      <c r="K89" s="375" t="s">
        <v>5</v>
      </c>
      <c r="L89" s="375" t="s">
        <v>5</v>
      </c>
      <c r="M89" s="375"/>
      <c r="N89" s="242" t="s">
        <v>52</v>
      </c>
    </row>
    <row r="90" spans="1:14" ht="15.75" thickBot="1">
      <c r="A90" s="301">
        <v>1</v>
      </c>
      <c r="B90" s="416">
        <v>2</v>
      </c>
      <c r="C90" s="416"/>
      <c r="D90" s="416"/>
      <c r="E90" s="416"/>
      <c r="F90" s="416"/>
      <c r="G90" s="302">
        <v>3</v>
      </c>
      <c r="H90" s="302">
        <v>4</v>
      </c>
      <c r="I90" s="302">
        <v>5</v>
      </c>
      <c r="J90" s="302">
        <v>6</v>
      </c>
      <c r="K90" s="302">
        <v>7</v>
      </c>
      <c r="L90" s="302">
        <v>8</v>
      </c>
      <c r="M90" s="302">
        <v>9</v>
      </c>
      <c r="N90" s="303">
        <v>10</v>
      </c>
    </row>
    <row r="91" spans="1:14" ht="21" customHeight="1">
      <c r="A91" s="304">
        <v>2210</v>
      </c>
      <c r="B91" s="465" t="s">
        <v>87</v>
      </c>
      <c r="C91" s="465"/>
      <c r="D91" s="465"/>
      <c r="E91" s="465"/>
      <c r="F91" s="465"/>
      <c r="G91" s="305">
        <v>73604</v>
      </c>
      <c r="H91" s="305">
        <v>0</v>
      </c>
      <c r="I91" s="305">
        <v>0</v>
      </c>
      <c r="J91" s="305">
        <f>G91+H91</f>
        <v>73604</v>
      </c>
      <c r="K91" s="305">
        <v>77465</v>
      </c>
      <c r="L91" s="305">
        <f aca="true" t="shared" si="1" ref="L91:M93">H91*1.05</f>
        <v>0</v>
      </c>
      <c r="M91" s="305">
        <f t="shared" si="1"/>
        <v>0</v>
      </c>
      <c r="N91" s="306">
        <f>K91+L91</f>
        <v>77465</v>
      </c>
    </row>
    <row r="92" spans="1:14" ht="25.5" customHeight="1">
      <c r="A92" s="304">
        <v>2240</v>
      </c>
      <c r="B92" s="465" t="s">
        <v>88</v>
      </c>
      <c r="C92" s="465"/>
      <c r="D92" s="465"/>
      <c r="E92" s="465"/>
      <c r="F92" s="465"/>
      <c r="G92" s="305">
        <v>15450</v>
      </c>
      <c r="H92" s="305">
        <v>0</v>
      </c>
      <c r="I92" s="305">
        <v>0</v>
      </c>
      <c r="J92" s="305">
        <f>G92+H92</f>
        <v>15450</v>
      </c>
      <c r="K92" s="305">
        <v>16186</v>
      </c>
      <c r="L92" s="305">
        <f t="shared" si="1"/>
        <v>0</v>
      </c>
      <c r="M92" s="305">
        <f t="shared" si="1"/>
        <v>0</v>
      </c>
      <c r="N92" s="306">
        <f>K92+L92</f>
        <v>16186</v>
      </c>
    </row>
    <row r="93" spans="1:14" ht="22.5" customHeight="1">
      <c r="A93" s="307">
        <v>2730</v>
      </c>
      <c r="B93" s="473" t="s">
        <v>89</v>
      </c>
      <c r="C93" s="473"/>
      <c r="D93" s="473"/>
      <c r="E93" s="473"/>
      <c r="F93" s="473"/>
      <c r="G93" s="305">
        <v>545900</v>
      </c>
      <c r="H93" s="305">
        <f>L68*1.056</f>
        <v>0</v>
      </c>
      <c r="I93" s="305">
        <f>M68*1.056</f>
        <v>0</v>
      </c>
      <c r="J93" s="305">
        <f>G93+H93</f>
        <v>545900</v>
      </c>
      <c r="K93" s="305">
        <v>546813</v>
      </c>
      <c r="L93" s="305">
        <f t="shared" si="1"/>
        <v>0</v>
      </c>
      <c r="M93" s="305">
        <f t="shared" si="1"/>
        <v>0</v>
      </c>
      <c r="N93" s="306">
        <f>K93+L93</f>
        <v>546813</v>
      </c>
    </row>
    <row r="94" spans="1:14" ht="16.5" thickBot="1">
      <c r="A94" s="308"/>
      <c r="B94" s="474" t="s">
        <v>86</v>
      </c>
      <c r="C94" s="474"/>
      <c r="D94" s="474"/>
      <c r="E94" s="474"/>
      <c r="F94" s="474"/>
      <c r="G94" s="309"/>
      <c r="H94" s="309"/>
      <c r="I94" s="309"/>
      <c r="J94" s="309"/>
      <c r="K94" s="309"/>
      <c r="L94" s="309"/>
      <c r="M94" s="309"/>
      <c r="N94" s="310"/>
    </row>
    <row r="95" spans="1:14" ht="28.5" customHeight="1" thickBot="1">
      <c r="A95" s="311"/>
      <c r="B95" s="450" t="s">
        <v>54</v>
      </c>
      <c r="C95" s="450"/>
      <c r="D95" s="450"/>
      <c r="E95" s="450"/>
      <c r="F95" s="450"/>
      <c r="G95" s="312">
        <f>G91+G92+G93</f>
        <v>634954</v>
      </c>
      <c r="H95" s="312">
        <f aca="true" t="shared" si="2" ref="H95:N95">H91+H92+H93</f>
        <v>0</v>
      </c>
      <c r="I95" s="312">
        <f t="shared" si="2"/>
        <v>0</v>
      </c>
      <c r="J95" s="312">
        <f t="shared" si="2"/>
        <v>634954</v>
      </c>
      <c r="K95" s="312">
        <f t="shared" si="2"/>
        <v>640464</v>
      </c>
      <c r="L95" s="312">
        <f t="shared" si="2"/>
        <v>0</v>
      </c>
      <c r="M95" s="312">
        <f t="shared" si="2"/>
        <v>0</v>
      </c>
      <c r="N95" s="313">
        <f t="shared" si="2"/>
        <v>640464</v>
      </c>
    </row>
    <row r="96" spans="1:14" ht="15.75">
      <c r="A96" s="21"/>
      <c r="B96" s="23"/>
      <c r="C96" s="23"/>
      <c r="D96" s="23"/>
      <c r="E96" s="23"/>
      <c r="F96" s="23"/>
      <c r="G96" s="21"/>
      <c r="H96" s="21"/>
      <c r="I96" s="21"/>
      <c r="J96" s="21"/>
      <c r="K96" s="21"/>
      <c r="L96" s="21"/>
      <c r="M96" s="21"/>
      <c r="N96" s="21"/>
    </row>
    <row r="97" spans="1:14" ht="17.25" customHeight="1">
      <c r="A97" s="391" t="s">
        <v>176</v>
      </c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</row>
    <row r="98" spans="13:14" ht="17.25" customHeight="1" thickBot="1">
      <c r="M98" s="449" t="s">
        <v>55</v>
      </c>
      <c r="N98" s="449"/>
    </row>
    <row r="99" spans="1:14" ht="16.5" customHeight="1">
      <c r="A99" s="460" t="s">
        <v>57</v>
      </c>
      <c r="B99" s="477" t="s">
        <v>4</v>
      </c>
      <c r="C99" s="477"/>
      <c r="D99" s="477"/>
      <c r="E99" s="477"/>
      <c r="F99" s="477"/>
      <c r="G99" s="406" t="s">
        <v>43</v>
      </c>
      <c r="H99" s="477"/>
      <c r="I99" s="477"/>
      <c r="J99" s="477"/>
      <c r="K99" s="406" t="s">
        <v>172</v>
      </c>
      <c r="L99" s="477"/>
      <c r="M99" s="477"/>
      <c r="N99" s="478"/>
    </row>
    <row r="100" spans="1:14" ht="16.5" customHeight="1">
      <c r="A100" s="461"/>
      <c r="B100" s="479"/>
      <c r="C100" s="479"/>
      <c r="D100" s="479"/>
      <c r="E100" s="479"/>
      <c r="F100" s="481"/>
      <c r="G100" s="479" t="s">
        <v>20</v>
      </c>
      <c r="H100" s="471" t="s">
        <v>21</v>
      </c>
      <c r="I100" s="475" t="s">
        <v>6</v>
      </c>
      <c r="J100" s="39" t="s">
        <v>7</v>
      </c>
      <c r="K100" s="479" t="s">
        <v>20</v>
      </c>
      <c r="L100" s="479" t="s">
        <v>21</v>
      </c>
      <c r="M100" s="453" t="s">
        <v>6</v>
      </c>
      <c r="N100" s="40" t="s">
        <v>7</v>
      </c>
    </row>
    <row r="101" spans="1:14" ht="42.75" customHeight="1" thickBot="1">
      <c r="A101" s="461"/>
      <c r="B101" s="480"/>
      <c r="C101" s="480"/>
      <c r="D101" s="480"/>
      <c r="E101" s="480"/>
      <c r="F101" s="482"/>
      <c r="G101" s="480" t="s">
        <v>5</v>
      </c>
      <c r="H101" s="472" t="s">
        <v>5</v>
      </c>
      <c r="I101" s="476"/>
      <c r="J101" s="84" t="s">
        <v>51</v>
      </c>
      <c r="K101" s="480" t="s">
        <v>5</v>
      </c>
      <c r="L101" s="480" t="s">
        <v>5</v>
      </c>
      <c r="M101" s="454"/>
      <c r="N101" s="101" t="s">
        <v>52</v>
      </c>
    </row>
    <row r="102" spans="1:14" ht="15.75" thickBot="1">
      <c r="A102" s="95">
        <v>1</v>
      </c>
      <c r="B102" s="483">
        <v>2</v>
      </c>
      <c r="C102" s="470"/>
      <c r="D102" s="470"/>
      <c r="E102" s="470"/>
      <c r="F102" s="484"/>
      <c r="G102" s="37">
        <v>3</v>
      </c>
      <c r="H102" s="93">
        <v>4</v>
      </c>
      <c r="I102" s="37">
        <v>5</v>
      </c>
      <c r="J102" s="37">
        <v>6</v>
      </c>
      <c r="K102" s="37">
        <v>7</v>
      </c>
      <c r="L102" s="37">
        <v>8</v>
      </c>
      <c r="M102" s="37">
        <v>9</v>
      </c>
      <c r="N102" s="38">
        <v>10</v>
      </c>
    </row>
    <row r="103" spans="1:14" ht="15.75">
      <c r="A103" s="102"/>
      <c r="B103" s="414"/>
      <c r="C103" s="414"/>
      <c r="D103" s="414"/>
      <c r="E103" s="414"/>
      <c r="F103" s="415"/>
      <c r="G103" s="99"/>
      <c r="H103" s="97"/>
      <c r="I103" s="85"/>
      <c r="J103" s="85"/>
      <c r="K103" s="85"/>
      <c r="L103" s="85"/>
      <c r="M103" s="85"/>
      <c r="N103" s="103"/>
    </row>
    <row r="104" spans="1:14" ht="15.75">
      <c r="A104" s="104"/>
      <c r="B104" s="412" t="s">
        <v>86</v>
      </c>
      <c r="C104" s="412"/>
      <c r="D104" s="412"/>
      <c r="E104" s="412"/>
      <c r="F104" s="413"/>
      <c r="G104" s="100"/>
      <c r="H104" s="98"/>
      <c r="I104" s="86"/>
      <c r="J104" s="86"/>
      <c r="K104" s="86"/>
      <c r="L104" s="86"/>
      <c r="M104" s="86"/>
      <c r="N104" s="105"/>
    </row>
    <row r="105" spans="1:14" ht="16.5" thickBot="1">
      <c r="A105" s="94"/>
      <c r="B105" s="486" t="s">
        <v>54</v>
      </c>
      <c r="C105" s="486"/>
      <c r="D105" s="486"/>
      <c r="E105" s="486"/>
      <c r="F105" s="487"/>
      <c r="G105" s="41"/>
      <c r="H105" s="96"/>
      <c r="I105" s="41"/>
      <c r="J105" s="41"/>
      <c r="K105" s="41"/>
      <c r="L105" s="41"/>
      <c r="M105" s="41"/>
      <c r="N105" s="42"/>
    </row>
    <row r="106" ht="11.25" customHeight="1">
      <c r="A106" s="5"/>
    </row>
    <row r="107" spans="1:14" ht="15.75" customHeight="1">
      <c r="A107" s="391" t="s">
        <v>58</v>
      </c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</row>
    <row r="108" ht="6.75" customHeight="1">
      <c r="A108" s="12"/>
    </row>
    <row r="109" spans="1:14" ht="21" customHeight="1">
      <c r="A109" s="391" t="s">
        <v>177</v>
      </c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</row>
    <row r="110" spans="13:14" ht="24.75" customHeight="1" thickBot="1">
      <c r="M110" s="449" t="s">
        <v>55</v>
      </c>
      <c r="N110" s="449"/>
    </row>
    <row r="111" spans="1:14" ht="15.75" customHeight="1">
      <c r="A111" s="457" t="s">
        <v>59</v>
      </c>
      <c r="B111" s="488" t="s">
        <v>60</v>
      </c>
      <c r="C111" s="406" t="s">
        <v>169</v>
      </c>
      <c r="D111" s="406"/>
      <c r="E111" s="406"/>
      <c r="F111" s="406"/>
      <c r="G111" s="406" t="s">
        <v>170</v>
      </c>
      <c r="H111" s="406"/>
      <c r="I111" s="406"/>
      <c r="J111" s="406"/>
      <c r="K111" s="406" t="s">
        <v>220</v>
      </c>
      <c r="L111" s="406"/>
      <c r="M111" s="406"/>
      <c r="N111" s="407"/>
    </row>
    <row r="112" spans="1:14" ht="15.75" customHeight="1">
      <c r="A112" s="458"/>
      <c r="B112" s="489"/>
      <c r="C112" s="404" t="s">
        <v>20</v>
      </c>
      <c r="D112" s="404" t="s">
        <v>21</v>
      </c>
      <c r="E112" s="404" t="s">
        <v>6</v>
      </c>
      <c r="F112" s="115" t="s">
        <v>7</v>
      </c>
      <c r="G112" s="404" t="s">
        <v>20</v>
      </c>
      <c r="H112" s="404" t="s">
        <v>21</v>
      </c>
      <c r="I112" s="404" t="s">
        <v>6</v>
      </c>
      <c r="J112" s="115" t="s">
        <v>7</v>
      </c>
      <c r="K112" s="404" t="s">
        <v>20</v>
      </c>
      <c r="L112" s="404" t="s">
        <v>21</v>
      </c>
      <c r="M112" s="404" t="s">
        <v>6</v>
      </c>
      <c r="N112" s="117" t="s">
        <v>7</v>
      </c>
    </row>
    <row r="113" spans="1:14" ht="36" customHeight="1" thickBot="1">
      <c r="A113" s="459"/>
      <c r="B113" s="490"/>
      <c r="C113" s="405" t="s">
        <v>5</v>
      </c>
      <c r="D113" s="405" t="s">
        <v>5</v>
      </c>
      <c r="E113" s="405"/>
      <c r="F113" s="144" t="s">
        <v>10</v>
      </c>
      <c r="G113" s="405" t="s">
        <v>5</v>
      </c>
      <c r="H113" s="405" t="s">
        <v>5</v>
      </c>
      <c r="I113" s="405"/>
      <c r="J113" s="144" t="s">
        <v>11</v>
      </c>
      <c r="K113" s="405" t="s">
        <v>5</v>
      </c>
      <c r="L113" s="405" t="s">
        <v>5</v>
      </c>
      <c r="M113" s="405"/>
      <c r="N113" s="145" t="s">
        <v>12</v>
      </c>
    </row>
    <row r="114" spans="1:17" ht="15.75">
      <c r="A114" s="161">
        <v>1</v>
      </c>
      <c r="B114" s="162">
        <v>2</v>
      </c>
      <c r="C114" s="162">
        <v>3</v>
      </c>
      <c r="D114" s="162">
        <v>4</v>
      </c>
      <c r="E114" s="162">
        <v>5</v>
      </c>
      <c r="F114" s="162">
        <v>6</v>
      </c>
      <c r="G114" s="162">
        <v>7</v>
      </c>
      <c r="H114" s="162">
        <v>8</v>
      </c>
      <c r="I114" s="162">
        <v>9</v>
      </c>
      <c r="J114" s="162">
        <v>10</v>
      </c>
      <c r="K114" s="162">
        <v>11</v>
      </c>
      <c r="L114" s="162">
        <v>12</v>
      </c>
      <c r="M114" s="162">
        <v>13</v>
      </c>
      <c r="N114" s="163">
        <v>14</v>
      </c>
      <c r="Q114" s="192"/>
    </row>
    <row r="115" spans="1:17" ht="65.25" customHeight="1">
      <c r="A115" s="638">
        <v>1</v>
      </c>
      <c r="B115" s="164" t="s">
        <v>178</v>
      </c>
      <c r="C115" s="151">
        <v>53010</v>
      </c>
      <c r="D115" s="151">
        <v>0</v>
      </c>
      <c r="E115" s="151">
        <v>0</v>
      </c>
      <c r="F115" s="151">
        <f aca="true" t="shared" si="3" ref="F115:F123">C115+D115</f>
        <v>53010</v>
      </c>
      <c r="G115" s="151">
        <v>59160</v>
      </c>
      <c r="H115" s="151">
        <v>0</v>
      </c>
      <c r="I115" s="151">
        <v>0</v>
      </c>
      <c r="J115" s="151">
        <f aca="true" t="shared" si="4" ref="J115:J123">G115+H115</f>
        <v>59160</v>
      </c>
      <c r="K115" s="151">
        <v>62640</v>
      </c>
      <c r="L115" s="151">
        <v>0</v>
      </c>
      <c r="M115" s="151">
        <v>0</v>
      </c>
      <c r="N115" s="639">
        <f aca="true" t="shared" si="5" ref="N115:N123">K115+L115</f>
        <v>62640</v>
      </c>
      <c r="Q115" s="192"/>
    </row>
    <row r="116" spans="1:17" ht="135" customHeight="1">
      <c r="A116" s="638">
        <v>2</v>
      </c>
      <c r="B116" s="179" t="s">
        <v>225</v>
      </c>
      <c r="C116" s="151">
        <v>9015</v>
      </c>
      <c r="D116" s="151">
        <v>0</v>
      </c>
      <c r="E116" s="151">
        <v>0</v>
      </c>
      <c r="F116" s="151">
        <f t="shared" si="3"/>
        <v>9015</v>
      </c>
      <c r="G116" s="151">
        <v>10950</v>
      </c>
      <c r="H116" s="151">
        <v>0</v>
      </c>
      <c r="I116" s="151">
        <v>0</v>
      </c>
      <c r="J116" s="151">
        <f t="shared" si="4"/>
        <v>10950</v>
      </c>
      <c r="K116" s="151">
        <v>14640</v>
      </c>
      <c r="L116" s="151">
        <v>0</v>
      </c>
      <c r="M116" s="151">
        <v>0</v>
      </c>
      <c r="N116" s="639">
        <f t="shared" si="5"/>
        <v>14640</v>
      </c>
      <c r="Q116" s="192"/>
    </row>
    <row r="117" spans="1:17" ht="118.5" customHeight="1">
      <c r="A117" s="638">
        <v>3</v>
      </c>
      <c r="B117" s="165" t="s">
        <v>224</v>
      </c>
      <c r="C117" s="152">
        <v>2424</v>
      </c>
      <c r="D117" s="152">
        <v>0</v>
      </c>
      <c r="E117" s="152">
        <v>0</v>
      </c>
      <c r="F117" s="151">
        <f t="shared" si="3"/>
        <v>2424</v>
      </c>
      <c r="G117" s="152">
        <v>2605</v>
      </c>
      <c r="H117" s="152">
        <v>0</v>
      </c>
      <c r="I117" s="152">
        <v>0</v>
      </c>
      <c r="J117" s="151">
        <f t="shared" si="4"/>
        <v>2605</v>
      </c>
      <c r="K117" s="152">
        <v>4140</v>
      </c>
      <c r="L117" s="152">
        <v>0</v>
      </c>
      <c r="M117" s="152">
        <v>0</v>
      </c>
      <c r="N117" s="639">
        <f t="shared" si="5"/>
        <v>4140</v>
      </c>
      <c r="Q117" s="192"/>
    </row>
    <row r="118" spans="1:17" ht="58.5" customHeight="1">
      <c r="A118" s="638">
        <v>4</v>
      </c>
      <c r="B118" s="165" t="s">
        <v>223</v>
      </c>
      <c r="C118" s="151">
        <v>4150</v>
      </c>
      <c r="D118" s="151">
        <v>0</v>
      </c>
      <c r="E118" s="151">
        <v>0</v>
      </c>
      <c r="F118" s="151">
        <f t="shared" si="3"/>
        <v>4150</v>
      </c>
      <c r="G118" s="151">
        <v>4457</v>
      </c>
      <c r="H118" s="151">
        <v>0</v>
      </c>
      <c r="I118" s="151">
        <v>0</v>
      </c>
      <c r="J118" s="151">
        <f t="shared" si="4"/>
        <v>4457</v>
      </c>
      <c r="K118" s="151">
        <v>4727</v>
      </c>
      <c r="L118" s="151">
        <v>0</v>
      </c>
      <c r="M118" s="151">
        <v>0</v>
      </c>
      <c r="N118" s="639">
        <f t="shared" si="5"/>
        <v>4727</v>
      </c>
      <c r="Q118" s="192"/>
    </row>
    <row r="119" spans="1:17" ht="50.25" customHeight="1">
      <c r="A119" s="638">
        <v>5</v>
      </c>
      <c r="B119" s="165" t="s">
        <v>131</v>
      </c>
      <c r="C119" s="151">
        <v>11472</v>
      </c>
      <c r="D119" s="151">
        <v>0</v>
      </c>
      <c r="E119" s="151">
        <v>0</v>
      </c>
      <c r="F119" s="151">
        <f t="shared" si="3"/>
        <v>11472</v>
      </c>
      <c r="G119" s="151">
        <v>11067</v>
      </c>
      <c r="H119" s="151">
        <v>0</v>
      </c>
      <c r="I119" s="151">
        <v>0</v>
      </c>
      <c r="J119" s="151">
        <f t="shared" si="4"/>
        <v>11067</v>
      </c>
      <c r="K119" s="151">
        <v>12859</v>
      </c>
      <c r="L119" s="151">
        <v>0</v>
      </c>
      <c r="M119" s="151">
        <v>0</v>
      </c>
      <c r="N119" s="639">
        <f t="shared" si="5"/>
        <v>12859</v>
      </c>
      <c r="Q119" s="192"/>
    </row>
    <row r="120" spans="1:17" ht="64.5" customHeight="1">
      <c r="A120" s="638">
        <v>6</v>
      </c>
      <c r="B120" s="165" t="s">
        <v>132</v>
      </c>
      <c r="C120" s="151">
        <v>231000</v>
      </c>
      <c r="D120" s="151">
        <v>0</v>
      </c>
      <c r="E120" s="151">
        <v>0</v>
      </c>
      <c r="F120" s="151">
        <f t="shared" si="3"/>
        <v>231000</v>
      </c>
      <c r="G120" s="151">
        <v>252000</v>
      </c>
      <c r="H120" s="151">
        <v>0</v>
      </c>
      <c r="I120" s="151">
        <v>0</v>
      </c>
      <c r="J120" s="151">
        <f t="shared" si="4"/>
        <v>252000</v>
      </c>
      <c r="K120" s="151">
        <v>528000</v>
      </c>
      <c r="L120" s="151">
        <v>0</v>
      </c>
      <c r="M120" s="151">
        <v>0</v>
      </c>
      <c r="N120" s="639">
        <f t="shared" si="5"/>
        <v>528000</v>
      </c>
      <c r="Q120" s="192"/>
    </row>
    <row r="121" spans="1:17" ht="69.75" customHeight="1">
      <c r="A121" s="638">
        <v>7</v>
      </c>
      <c r="B121" s="165" t="s">
        <v>179</v>
      </c>
      <c r="C121" s="151">
        <v>2185</v>
      </c>
      <c r="D121" s="151">
        <v>0</v>
      </c>
      <c r="E121" s="151">
        <v>0</v>
      </c>
      <c r="F121" s="151">
        <f t="shared" si="3"/>
        <v>2185</v>
      </c>
      <c r="G121" s="151">
        <v>2550</v>
      </c>
      <c r="H121" s="151">
        <v>0</v>
      </c>
      <c r="I121" s="151">
        <v>0</v>
      </c>
      <c r="J121" s="151">
        <f t="shared" si="4"/>
        <v>2550</v>
      </c>
      <c r="K121" s="151">
        <v>2376</v>
      </c>
      <c r="L121" s="151">
        <v>0</v>
      </c>
      <c r="M121" s="151">
        <v>0</v>
      </c>
      <c r="N121" s="639">
        <f t="shared" si="5"/>
        <v>2376</v>
      </c>
      <c r="Q121" s="192"/>
    </row>
    <row r="122" spans="1:17" ht="46.5" customHeight="1">
      <c r="A122" s="638">
        <v>8</v>
      </c>
      <c r="B122" s="165" t="s">
        <v>180</v>
      </c>
      <c r="C122" s="152">
        <v>75</v>
      </c>
      <c r="D122" s="152">
        <v>0</v>
      </c>
      <c r="E122" s="152">
        <v>0</v>
      </c>
      <c r="F122" s="151">
        <f t="shared" si="3"/>
        <v>75</v>
      </c>
      <c r="G122" s="152">
        <v>107</v>
      </c>
      <c r="H122" s="152">
        <v>0</v>
      </c>
      <c r="I122" s="152">
        <v>0</v>
      </c>
      <c r="J122" s="151">
        <f t="shared" si="4"/>
        <v>107</v>
      </c>
      <c r="K122" s="152">
        <v>114</v>
      </c>
      <c r="L122" s="152">
        <v>0</v>
      </c>
      <c r="M122" s="152">
        <v>0</v>
      </c>
      <c r="N122" s="639">
        <f t="shared" si="5"/>
        <v>114</v>
      </c>
      <c r="Q122" s="192"/>
    </row>
    <row r="123" spans="1:17" ht="52.5" customHeight="1" thickBot="1">
      <c r="A123" s="638">
        <v>9</v>
      </c>
      <c r="B123" s="166" t="s">
        <v>222</v>
      </c>
      <c r="C123" s="157">
        <v>38010</v>
      </c>
      <c r="D123" s="157">
        <v>0</v>
      </c>
      <c r="E123" s="157">
        <v>0</v>
      </c>
      <c r="F123" s="157">
        <f t="shared" si="3"/>
        <v>38010</v>
      </c>
      <c r="G123" s="157">
        <v>59504</v>
      </c>
      <c r="H123" s="157">
        <v>0</v>
      </c>
      <c r="I123" s="157">
        <v>0</v>
      </c>
      <c r="J123" s="157">
        <f t="shared" si="4"/>
        <v>59504</v>
      </c>
      <c r="K123" s="157">
        <v>0</v>
      </c>
      <c r="L123" s="157">
        <v>0</v>
      </c>
      <c r="M123" s="157">
        <v>0</v>
      </c>
      <c r="N123" s="640">
        <f t="shared" si="5"/>
        <v>0</v>
      </c>
      <c r="Q123" s="192"/>
    </row>
    <row r="124" spans="1:14" ht="30" customHeight="1" thickBot="1">
      <c r="A124" s="167"/>
      <c r="B124" s="158" t="s">
        <v>54</v>
      </c>
      <c r="C124" s="159">
        <f aca="true" t="shared" si="6" ref="C124:N124">SUM(C115:C123)</f>
        <v>351341</v>
      </c>
      <c r="D124" s="159">
        <f t="shared" si="6"/>
        <v>0</v>
      </c>
      <c r="E124" s="159">
        <f t="shared" si="6"/>
        <v>0</v>
      </c>
      <c r="F124" s="159">
        <f t="shared" si="6"/>
        <v>351341</v>
      </c>
      <c r="G124" s="159">
        <f t="shared" si="6"/>
        <v>402400</v>
      </c>
      <c r="H124" s="159">
        <f t="shared" si="6"/>
        <v>0</v>
      </c>
      <c r="I124" s="159">
        <f t="shared" si="6"/>
        <v>0</v>
      </c>
      <c r="J124" s="159">
        <f t="shared" si="6"/>
        <v>402400</v>
      </c>
      <c r="K124" s="159">
        <f t="shared" si="6"/>
        <v>629496</v>
      </c>
      <c r="L124" s="159">
        <f t="shared" si="6"/>
        <v>0</v>
      </c>
      <c r="M124" s="159">
        <f t="shared" si="6"/>
        <v>0</v>
      </c>
      <c r="N124" s="160">
        <f t="shared" si="6"/>
        <v>629496</v>
      </c>
    </row>
    <row r="125" spans="1:14" ht="23.25" customHeight="1">
      <c r="A125" s="14"/>
      <c r="B125" s="68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2" ht="24.75" customHeight="1">
      <c r="A126" s="229" t="s">
        <v>181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</row>
    <row r="127" spans="1:12" ht="15" customHeight="1">
      <c r="A127" s="230"/>
      <c r="B127" s="192"/>
      <c r="C127" s="192"/>
      <c r="D127" s="192"/>
      <c r="E127" s="192"/>
      <c r="F127" s="192"/>
      <c r="G127" s="192"/>
      <c r="H127" s="192"/>
      <c r="I127" s="192"/>
      <c r="J127" s="192"/>
      <c r="K127" s="491" t="s">
        <v>55</v>
      </c>
      <c r="L127" s="491"/>
    </row>
    <row r="128" spans="1:12" ht="16.5" customHeight="1">
      <c r="A128" s="485" t="s">
        <v>59</v>
      </c>
      <c r="B128" s="485" t="s">
        <v>61</v>
      </c>
      <c r="C128" s="485"/>
      <c r="D128" s="485"/>
      <c r="E128" s="485" t="s">
        <v>43</v>
      </c>
      <c r="F128" s="485"/>
      <c r="G128" s="485"/>
      <c r="H128" s="485"/>
      <c r="I128" s="485" t="s">
        <v>172</v>
      </c>
      <c r="J128" s="485"/>
      <c r="K128" s="485"/>
      <c r="L128" s="485"/>
    </row>
    <row r="129" spans="1:12" ht="33.75" customHeight="1">
      <c r="A129" s="485"/>
      <c r="B129" s="485"/>
      <c r="C129" s="485"/>
      <c r="D129" s="485"/>
      <c r="E129" s="485" t="s">
        <v>20</v>
      </c>
      <c r="F129" s="485" t="s">
        <v>21</v>
      </c>
      <c r="G129" s="485" t="s">
        <v>6</v>
      </c>
      <c r="H129" s="231" t="s">
        <v>7</v>
      </c>
      <c r="I129" s="485" t="s">
        <v>20</v>
      </c>
      <c r="J129" s="485" t="s">
        <v>21</v>
      </c>
      <c r="K129" s="485" t="s">
        <v>6</v>
      </c>
      <c r="L129" s="231" t="s">
        <v>7</v>
      </c>
    </row>
    <row r="130" spans="1:12" ht="23.25" customHeight="1">
      <c r="A130" s="485"/>
      <c r="B130" s="485"/>
      <c r="C130" s="485"/>
      <c r="D130" s="485"/>
      <c r="E130" s="485"/>
      <c r="F130" s="485"/>
      <c r="G130" s="485"/>
      <c r="H130" s="231" t="s">
        <v>10</v>
      </c>
      <c r="I130" s="485"/>
      <c r="J130" s="485"/>
      <c r="K130" s="485"/>
      <c r="L130" s="231" t="s">
        <v>11</v>
      </c>
    </row>
    <row r="131" spans="1:12" ht="15" customHeight="1">
      <c r="A131" s="232">
        <v>1</v>
      </c>
      <c r="B131" s="402">
        <v>2</v>
      </c>
      <c r="C131" s="402"/>
      <c r="D131" s="402"/>
      <c r="E131" s="232">
        <v>3</v>
      </c>
      <c r="F131" s="232">
        <v>4</v>
      </c>
      <c r="G131" s="232">
        <v>5</v>
      </c>
      <c r="H131" s="232">
        <v>6</v>
      </c>
      <c r="I131" s="232">
        <v>7</v>
      </c>
      <c r="J131" s="232">
        <v>8</v>
      </c>
      <c r="K131" s="232">
        <v>9</v>
      </c>
      <c r="L131" s="232">
        <v>10</v>
      </c>
    </row>
    <row r="132" spans="1:14" ht="43.5" customHeight="1">
      <c r="A132" s="232">
        <v>1</v>
      </c>
      <c r="B132" s="552" t="s">
        <v>185</v>
      </c>
      <c r="C132" s="553"/>
      <c r="D132" s="553"/>
      <c r="E132" s="233">
        <v>66120</v>
      </c>
      <c r="F132" s="233">
        <f aca="true" t="shared" si="7" ref="F132:G138">L115*1.056</f>
        <v>0</v>
      </c>
      <c r="G132" s="233">
        <f t="shared" si="7"/>
        <v>0</v>
      </c>
      <c r="H132" s="233">
        <f aca="true" t="shared" si="8" ref="H132:H140">E132+F132</f>
        <v>66120</v>
      </c>
      <c r="I132" s="233">
        <v>69600</v>
      </c>
      <c r="J132" s="233">
        <f aca="true" t="shared" si="9" ref="J132:K140">F132*1.05</f>
        <v>0</v>
      </c>
      <c r="K132" s="233">
        <f t="shared" si="9"/>
        <v>0</v>
      </c>
      <c r="L132" s="233">
        <f aca="true" t="shared" si="10" ref="L132:L140">I132+J132</f>
        <v>69600</v>
      </c>
      <c r="N132" s="119"/>
    </row>
    <row r="133" spans="1:14" ht="113.25" customHeight="1">
      <c r="A133" s="232">
        <v>2</v>
      </c>
      <c r="B133" s="395" t="s">
        <v>226</v>
      </c>
      <c r="C133" s="395"/>
      <c r="D133" s="395"/>
      <c r="E133" s="233">
        <v>15330</v>
      </c>
      <c r="F133" s="233">
        <f t="shared" si="7"/>
        <v>0</v>
      </c>
      <c r="G133" s="233">
        <f t="shared" si="7"/>
        <v>0</v>
      </c>
      <c r="H133" s="233">
        <f t="shared" si="8"/>
        <v>15330</v>
      </c>
      <c r="I133" s="233">
        <v>16060</v>
      </c>
      <c r="J133" s="233">
        <f t="shared" si="9"/>
        <v>0</v>
      </c>
      <c r="K133" s="233">
        <f t="shared" si="9"/>
        <v>0</v>
      </c>
      <c r="L133" s="233">
        <f t="shared" si="10"/>
        <v>16060</v>
      </c>
      <c r="N133" s="119"/>
    </row>
    <row r="134" spans="1:14" ht="76.5" customHeight="1">
      <c r="A134" s="232">
        <v>3</v>
      </c>
      <c r="B134" s="395" t="s">
        <v>235</v>
      </c>
      <c r="C134" s="395"/>
      <c r="D134" s="395"/>
      <c r="E134" s="233">
        <v>4360</v>
      </c>
      <c r="F134" s="233">
        <f t="shared" si="7"/>
        <v>0</v>
      </c>
      <c r="G134" s="233">
        <f t="shared" si="7"/>
        <v>0</v>
      </c>
      <c r="H134" s="233">
        <f t="shared" si="8"/>
        <v>4360</v>
      </c>
      <c r="I134" s="233">
        <v>4582</v>
      </c>
      <c r="J134" s="233">
        <f t="shared" si="9"/>
        <v>0</v>
      </c>
      <c r="K134" s="233">
        <f t="shared" si="9"/>
        <v>0</v>
      </c>
      <c r="L134" s="233">
        <f t="shared" si="10"/>
        <v>4582</v>
      </c>
      <c r="N134" s="119"/>
    </row>
    <row r="135" spans="1:14" ht="39.75" customHeight="1">
      <c r="A135" s="232">
        <v>4</v>
      </c>
      <c r="B135" s="400" t="str">
        <f>B118</f>
        <v>Завдання 4                                    Забезпечення проведення заходів до пам’ятних дат та подій соціального спрямування</v>
      </c>
      <c r="C135" s="400"/>
      <c r="D135" s="400"/>
      <c r="E135" s="233">
        <v>4976</v>
      </c>
      <c r="F135" s="233">
        <f t="shared" si="7"/>
        <v>0</v>
      </c>
      <c r="G135" s="233">
        <f t="shared" si="7"/>
        <v>0</v>
      </c>
      <c r="H135" s="233">
        <f t="shared" si="8"/>
        <v>4976</v>
      </c>
      <c r="I135" s="233">
        <v>5225</v>
      </c>
      <c r="J135" s="233">
        <f t="shared" si="9"/>
        <v>0</v>
      </c>
      <c r="K135" s="233">
        <f t="shared" si="9"/>
        <v>0</v>
      </c>
      <c r="L135" s="233">
        <f t="shared" si="10"/>
        <v>5225</v>
      </c>
      <c r="N135" s="119"/>
    </row>
    <row r="136" spans="1:14" ht="33.75" customHeight="1">
      <c r="A136" s="232">
        <v>5</v>
      </c>
      <c r="B136" s="400" t="s">
        <v>133</v>
      </c>
      <c r="C136" s="400"/>
      <c r="D136" s="400"/>
      <c r="E136" s="233">
        <v>13540</v>
      </c>
      <c r="F136" s="233">
        <f t="shared" si="7"/>
        <v>0</v>
      </c>
      <c r="G136" s="233">
        <f t="shared" si="7"/>
        <v>0</v>
      </c>
      <c r="H136" s="233">
        <f t="shared" si="8"/>
        <v>13540</v>
      </c>
      <c r="I136" s="233">
        <v>14231</v>
      </c>
      <c r="J136" s="233">
        <f t="shared" si="9"/>
        <v>0</v>
      </c>
      <c r="K136" s="233">
        <f t="shared" si="9"/>
        <v>0</v>
      </c>
      <c r="L136" s="233">
        <f t="shared" si="10"/>
        <v>14231</v>
      </c>
      <c r="N136" s="119"/>
    </row>
    <row r="137" spans="1:14" ht="39" customHeight="1">
      <c r="A137" s="232">
        <v>6</v>
      </c>
      <c r="B137" s="395" t="s">
        <v>153</v>
      </c>
      <c r="C137" s="396"/>
      <c r="D137" s="396"/>
      <c r="E137" s="233">
        <v>528000</v>
      </c>
      <c r="F137" s="233">
        <f t="shared" si="7"/>
        <v>0</v>
      </c>
      <c r="G137" s="233">
        <f t="shared" si="7"/>
        <v>0</v>
      </c>
      <c r="H137" s="233">
        <f t="shared" si="8"/>
        <v>528000</v>
      </c>
      <c r="I137" s="233">
        <v>528000</v>
      </c>
      <c r="J137" s="233">
        <f t="shared" si="9"/>
        <v>0</v>
      </c>
      <c r="K137" s="233">
        <f t="shared" si="9"/>
        <v>0</v>
      </c>
      <c r="L137" s="233">
        <f t="shared" si="10"/>
        <v>528000</v>
      </c>
      <c r="N137" s="119"/>
    </row>
    <row r="138" spans="1:14" ht="51" customHeight="1">
      <c r="A138" s="232">
        <v>7</v>
      </c>
      <c r="B138" s="395" t="s">
        <v>182</v>
      </c>
      <c r="C138" s="395"/>
      <c r="D138" s="395"/>
      <c r="E138" s="233">
        <v>2508</v>
      </c>
      <c r="F138" s="233">
        <f t="shared" si="7"/>
        <v>0</v>
      </c>
      <c r="G138" s="233">
        <f t="shared" si="7"/>
        <v>0</v>
      </c>
      <c r="H138" s="233">
        <f t="shared" si="8"/>
        <v>2508</v>
      </c>
      <c r="I138" s="233">
        <v>2640</v>
      </c>
      <c r="J138" s="233">
        <f t="shared" si="9"/>
        <v>0</v>
      </c>
      <c r="K138" s="233">
        <f t="shared" si="9"/>
        <v>0</v>
      </c>
      <c r="L138" s="233">
        <f t="shared" si="10"/>
        <v>2640</v>
      </c>
      <c r="N138" s="119"/>
    </row>
    <row r="139" spans="1:14" ht="31.5" customHeight="1">
      <c r="A139" s="232">
        <v>8</v>
      </c>
      <c r="B139" s="395" t="s">
        <v>183</v>
      </c>
      <c r="C139" s="395"/>
      <c r="D139" s="395"/>
      <c r="E139" s="233">
        <f>K122*1.053</f>
        <v>120.04199999999999</v>
      </c>
      <c r="F139" s="233">
        <f>L123*1.056</f>
        <v>0</v>
      </c>
      <c r="G139" s="233">
        <f>M123*1.056</f>
        <v>0</v>
      </c>
      <c r="H139" s="233">
        <f t="shared" si="8"/>
        <v>120.04199999999999</v>
      </c>
      <c r="I139" s="233">
        <f>E139*1.051</f>
        <v>126.16414199999998</v>
      </c>
      <c r="J139" s="233">
        <f t="shared" si="9"/>
        <v>0</v>
      </c>
      <c r="K139" s="233">
        <f t="shared" si="9"/>
        <v>0</v>
      </c>
      <c r="L139" s="233">
        <f t="shared" si="10"/>
        <v>126.16414199999998</v>
      </c>
      <c r="N139" s="119"/>
    </row>
    <row r="140" spans="1:14" ht="35.25" customHeight="1" hidden="1">
      <c r="A140" s="232"/>
      <c r="B140" s="400"/>
      <c r="C140" s="400"/>
      <c r="D140" s="400"/>
      <c r="E140" s="233">
        <v>0</v>
      </c>
      <c r="F140" s="233">
        <f>L124*1.056</f>
        <v>0</v>
      </c>
      <c r="G140" s="233">
        <f>M124*1.056</f>
        <v>0</v>
      </c>
      <c r="H140" s="233">
        <f t="shared" si="8"/>
        <v>0</v>
      </c>
      <c r="I140" s="233">
        <v>0</v>
      </c>
      <c r="J140" s="233">
        <f t="shared" si="9"/>
        <v>0</v>
      </c>
      <c r="K140" s="233">
        <f t="shared" si="9"/>
        <v>0</v>
      </c>
      <c r="L140" s="233">
        <f t="shared" si="10"/>
        <v>0</v>
      </c>
      <c r="N140" s="119"/>
    </row>
    <row r="141" spans="1:12" ht="27.75" customHeight="1">
      <c r="A141" s="232"/>
      <c r="B141" s="401" t="s">
        <v>54</v>
      </c>
      <c r="C141" s="402"/>
      <c r="D141" s="402"/>
      <c r="E141" s="234">
        <f aca="true" t="shared" si="11" ref="E141:L141">SUM(E132:E140)</f>
        <v>634954.042</v>
      </c>
      <c r="F141" s="234">
        <f t="shared" si="11"/>
        <v>0</v>
      </c>
      <c r="G141" s="234">
        <f t="shared" si="11"/>
        <v>0</v>
      </c>
      <c r="H141" s="234">
        <f t="shared" si="11"/>
        <v>634954.042</v>
      </c>
      <c r="I141" s="234">
        <f t="shared" si="11"/>
        <v>640464.164142</v>
      </c>
      <c r="J141" s="234">
        <f t="shared" si="11"/>
        <v>0</v>
      </c>
      <c r="K141" s="234">
        <f t="shared" si="11"/>
        <v>0</v>
      </c>
      <c r="L141" s="234">
        <f t="shared" si="11"/>
        <v>640464.164142</v>
      </c>
    </row>
    <row r="142" ht="14.25" customHeight="1">
      <c r="A142" s="3"/>
    </row>
    <row r="143" spans="1:14" ht="15.75" customHeight="1">
      <c r="A143" s="391" t="s">
        <v>149</v>
      </c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</row>
    <row r="144" ht="8.25" customHeight="1">
      <c r="A144" s="12"/>
    </row>
    <row r="145" spans="1:14" ht="15.75" customHeight="1">
      <c r="A145" s="391" t="s">
        <v>184</v>
      </c>
      <c r="B145" s="391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</row>
    <row r="146" spans="1:15" ht="16.5" thickBot="1">
      <c r="A146" s="6"/>
      <c r="N146" s="449" t="s">
        <v>55</v>
      </c>
      <c r="O146" s="449"/>
    </row>
    <row r="147" spans="1:14" ht="20.25" customHeight="1">
      <c r="A147" s="423" t="s">
        <v>59</v>
      </c>
      <c r="B147" s="398" t="s">
        <v>13</v>
      </c>
      <c r="C147" s="398" t="s">
        <v>14</v>
      </c>
      <c r="D147" s="398" t="s">
        <v>15</v>
      </c>
      <c r="E147" s="398"/>
      <c r="F147" s="398" t="s">
        <v>169</v>
      </c>
      <c r="G147" s="403"/>
      <c r="H147" s="403"/>
      <c r="I147" s="398" t="s">
        <v>170</v>
      </c>
      <c r="J147" s="403"/>
      <c r="K147" s="403"/>
      <c r="L147" s="398" t="s">
        <v>220</v>
      </c>
      <c r="M147" s="403" t="s">
        <v>42</v>
      </c>
      <c r="N147" s="421"/>
    </row>
    <row r="148" spans="1:14" ht="14.25" customHeight="1">
      <c r="A148" s="424"/>
      <c r="B148" s="399"/>
      <c r="C148" s="399"/>
      <c r="D148" s="399"/>
      <c r="E148" s="399"/>
      <c r="F148" s="399" t="s">
        <v>20</v>
      </c>
      <c r="G148" s="399" t="s">
        <v>21</v>
      </c>
      <c r="H148" s="399" t="s">
        <v>62</v>
      </c>
      <c r="I148" s="399" t="s">
        <v>20</v>
      </c>
      <c r="J148" s="399" t="s">
        <v>21</v>
      </c>
      <c r="K148" s="399" t="s">
        <v>63</v>
      </c>
      <c r="L148" s="399" t="s">
        <v>20</v>
      </c>
      <c r="M148" s="399" t="s">
        <v>21</v>
      </c>
      <c r="N148" s="422" t="s">
        <v>64</v>
      </c>
    </row>
    <row r="149" spans="1:14" ht="15" customHeight="1">
      <c r="A149" s="424"/>
      <c r="B149" s="399"/>
      <c r="C149" s="399"/>
      <c r="D149" s="399"/>
      <c r="E149" s="399"/>
      <c r="F149" s="399" t="s">
        <v>5</v>
      </c>
      <c r="G149" s="399" t="s">
        <v>5</v>
      </c>
      <c r="H149" s="399"/>
      <c r="I149" s="399" t="s">
        <v>5</v>
      </c>
      <c r="J149" s="399" t="s">
        <v>5</v>
      </c>
      <c r="K149" s="399"/>
      <c r="L149" s="399" t="s">
        <v>5</v>
      </c>
      <c r="M149" s="399" t="s">
        <v>5</v>
      </c>
      <c r="N149" s="422"/>
    </row>
    <row r="150" spans="1:14" ht="15">
      <c r="A150" s="182">
        <v>1</v>
      </c>
      <c r="B150" s="58">
        <v>2</v>
      </c>
      <c r="C150" s="58">
        <v>3</v>
      </c>
      <c r="D150" s="453">
        <v>4</v>
      </c>
      <c r="E150" s="453"/>
      <c r="F150" s="58">
        <v>5</v>
      </c>
      <c r="G150" s="58">
        <v>6</v>
      </c>
      <c r="H150" s="58">
        <v>7</v>
      </c>
      <c r="I150" s="58">
        <v>8</v>
      </c>
      <c r="J150" s="58">
        <v>9</v>
      </c>
      <c r="K150" s="58">
        <v>10</v>
      </c>
      <c r="L150" s="58">
        <v>11</v>
      </c>
      <c r="M150" s="58">
        <v>12</v>
      </c>
      <c r="N150" s="63">
        <v>13</v>
      </c>
    </row>
    <row r="151" spans="1:14" ht="42" customHeight="1">
      <c r="A151" s="186">
        <v>1</v>
      </c>
      <c r="B151" s="183" t="s">
        <v>186</v>
      </c>
      <c r="C151" s="175"/>
      <c r="D151" s="366"/>
      <c r="E151" s="366"/>
      <c r="F151" s="109"/>
      <c r="G151" s="115"/>
      <c r="H151" s="115"/>
      <c r="I151" s="115"/>
      <c r="J151" s="115"/>
      <c r="K151" s="115"/>
      <c r="L151" s="115"/>
      <c r="M151" s="115"/>
      <c r="N151" s="117"/>
    </row>
    <row r="152" spans="1:14" ht="15.75" customHeight="1">
      <c r="A152" s="186"/>
      <c r="B152" s="184" t="s">
        <v>16</v>
      </c>
      <c r="C152" s="177"/>
      <c r="D152" s="366"/>
      <c r="E152" s="366"/>
      <c r="F152" s="115"/>
      <c r="G152" s="115"/>
      <c r="H152" s="115"/>
      <c r="I152" s="115"/>
      <c r="J152" s="115"/>
      <c r="K152" s="115"/>
      <c r="L152" s="115"/>
      <c r="M152" s="115"/>
      <c r="N152" s="117"/>
    </row>
    <row r="153" spans="1:16" ht="147.75" customHeight="1">
      <c r="A153" s="186"/>
      <c r="B153" s="608" t="s">
        <v>250</v>
      </c>
      <c r="C153" s="178" t="s">
        <v>254</v>
      </c>
      <c r="D153" s="367" t="s">
        <v>236</v>
      </c>
      <c r="E153" s="367"/>
      <c r="F153" s="118">
        <v>53010</v>
      </c>
      <c r="G153" s="118"/>
      <c r="H153" s="118">
        <f>F153+G153</f>
        <v>53010</v>
      </c>
      <c r="I153" s="118">
        <f>G115</f>
        <v>59160</v>
      </c>
      <c r="J153" s="118"/>
      <c r="K153" s="118">
        <f>I153+J153</f>
        <v>59160</v>
      </c>
      <c r="L153" s="169">
        <f>K115</f>
        <v>62640</v>
      </c>
      <c r="M153" s="118"/>
      <c r="N153" s="170">
        <f>L153+M153</f>
        <v>62640</v>
      </c>
      <c r="P153" s="192"/>
    </row>
    <row r="154" spans="1:16" ht="20.25" customHeight="1">
      <c r="A154" s="186"/>
      <c r="B154" s="185" t="s">
        <v>17</v>
      </c>
      <c r="C154" s="178"/>
      <c r="D154" s="380"/>
      <c r="E154" s="380"/>
      <c r="F154" s="118"/>
      <c r="G154" s="118"/>
      <c r="H154" s="118"/>
      <c r="I154" s="118"/>
      <c r="J154" s="118"/>
      <c r="K154" s="115"/>
      <c r="L154" s="169"/>
      <c r="M154" s="118"/>
      <c r="N154" s="117"/>
      <c r="P154" s="192"/>
    </row>
    <row r="155" spans="1:16" ht="18.75" customHeight="1">
      <c r="A155" s="186"/>
      <c r="B155" s="112" t="s">
        <v>90</v>
      </c>
      <c r="C155" s="178" t="s">
        <v>114</v>
      </c>
      <c r="D155" s="380" t="s">
        <v>215</v>
      </c>
      <c r="E155" s="380"/>
      <c r="F155" s="118">
        <v>558</v>
      </c>
      <c r="G155" s="118"/>
      <c r="H155" s="118">
        <f>F155</f>
        <v>558</v>
      </c>
      <c r="I155" s="118">
        <v>580</v>
      </c>
      <c r="J155" s="118"/>
      <c r="K155" s="118">
        <f>I155</f>
        <v>580</v>
      </c>
      <c r="L155" s="169">
        <v>580</v>
      </c>
      <c r="M155" s="118"/>
      <c r="N155" s="170">
        <f>L155</f>
        <v>580</v>
      </c>
      <c r="P155" s="192"/>
    </row>
    <row r="156" spans="1:16" ht="12.75" customHeight="1">
      <c r="A156" s="186"/>
      <c r="B156" s="185" t="s">
        <v>18</v>
      </c>
      <c r="C156" s="178"/>
      <c r="D156" s="380"/>
      <c r="E156" s="380"/>
      <c r="F156" s="118"/>
      <c r="G156" s="118"/>
      <c r="H156" s="118"/>
      <c r="I156" s="118"/>
      <c r="J156" s="118"/>
      <c r="K156" s="115"/>
      <c r="L156" s="118"/>
      <c r="M156" s="118"/>
      <c r="N156" s="117"/>
      <c r="P156" s="192"/>
    </row>
    <row r="157" spans="1:16" ht="25.5">
      <c r="A157" s="186"/>
      <c r="B157" s="112" t="s">
        <v>253</v>
      </c>
      <c r="C157" s="178" t="s">
        <v>254</v>
      </c>
      <c r="D157" s="367" t="s">
        <v>116</v>
      </c>
      <c r="E157" s="367"/>
      <c r="F157" s="172">
        <f>F153/F155</f>
        <v>95</v>
      </c>
      <c r="G157" s="172"/>
      <c r="H157" s="172">
        <f>H153/H155</f>
        <v>95</v>
      </c>
      <c r="I157" s="172">
        <f>I153/I155</f>
        <v>102</v>
      </c>
      <c r="J157" s="172"/>
      <c r="K157" s="172">
        <f>I157</f>
        <v>102</v>
      </c>
      <c r="L157" s="172">
        <f>L153/L155</f>
        <v>108</v>
      </c>
      <c r="M157" s="118"/>
      <c r="N157" s="212">
        <f>L157</f>
        <v>108</v>
      </c>
      <c r="P157" s="192"/>
    </row>
    <row r="158" spans="1:16" ht="14.25" customHeight="1">
      <c r="A158" s="186"/>
      <c r="B158" s="185" t="s">
        <v>19</v>
      </c>
      <c r="C158" s="178"/>
      <c r="D158" s="380"/>
      <c r="E158" s="380"/>
      <c r="F158" s="118"/>
      <c r="G158" s="118"/>
      <c r="H158" s="118"/>
      <c r="I158" s="118"/>
      <c r="J158" s="118"/>
      <c r="K158" s="115"/>
      <c r="L158" s="118"/>
      <c r="M158" s="118"/>
      <c r="N158" s="117"/>
      <c r="P158" s="192"/>
    </row>
    <row r="159" spans="1:16" ht="62.25" customHeight="1">
      <c r="A159" s="186"/>
      <c r="B159" s="112" t="s">
        <v>259</v>
      </c>
      <c r="C159" s="178" t="s">
        <v>260</v>
      </c>
      <c r="D159" s="613" t="s">
        <v>263</v>
      </c>
      <c r="E159" s="613"/>
      <c r="F159" s="118">
        <v>100</v>
      </c>
      <c r="G159" s="118"/>
      <c r="H159" s="118">
        <v>100</v>
      </c>
      <c r="I159" s="118">
        <v>100</v>
      </c>
      <c r="J159" s="118"/>
      <c r="K159" s="118">
        <f>I159</f>
        <v>100</v>
      </c>
      <c r="L159" s="118">
        <v>100</v>
      </c>
      <c r="M159" s="118"/>
      <c r="N159" s="170">
        <f>L159</f>
        <v>100</v>
      </c>
      <c r="P159" s="192"/>
    </row>
    <row r="160" spans="1:16" ht="138" customHeight="1">
      <c r="A160" s="186" t="s">
        <v>134</v>
      </c>
      <c r="B160" s="195" t="s">
        <v>229</v>
      </c>
      <c r="C160" s="178"/>
      <c r="D160" s="380"/>
      <c r="E160" s="380"/>
      <c r="F160" s="118"/>
      <c r="G160" s="118"/>
      <c r="H160" s="118"/>
      <c r="I160" s="118"/>
      <c r="J160" s="118"/>
      <c r="K160" s="118"/>
      <c r="L160" s="118"/>
      <c r="M160" s="118"/>
      <c r="N160" s="117"/>
      <c r="P160" s="192"/>
    </row>
    <row r="161" spans="1:16" ht="17.25" customHeight="1">
      <c r="A161" s="186"/>
      <c r="B161" s="195" t="s">
        <v>16</v>
      </c>
      <c r="C161" s="178"/>
      <c r="D161" s="380"/>
      <c r="E161" s="380"/>
      <c r="F161" s="118"/>
      <c r="G161" s="118"/>
      <c r="H161" s="118"/>
      <c r="I161" s="118"/>
      <c r="J161" s="118"/>
      <c r="K161" s="118"/>
      <c r="L161" s="118"/>
      <c r="M161" s="118"/>
      <c r="N161" s="117"/>
      <c r="P161" s="192"/>
    </row>
    <row r="162" spans="1:16" ht="135" customHeight="1">
      <c r="A162" s="186"/>
      <c r="B162" s="196" t="s">
        <v>91</v>
      </c>
      <c r="C162" s="178" t="s">
        <v>254</v>
      </c>
      <c r="D162" s="367" t="s">
        <v>236</v>
      </c>
      <c r="E162" s="367"/>
      <c r="F162" s="118">
        <v>9015</v>
      </c>
      <c r="G162" s="118"/>
      <c r="H162" s="118">
        <f>F162+G162</f>
        <v>9015</v>
      </c>
      <c r="I162" s="118">
        <f>G116</f>
        <v>10950</v>
      </c>
      <c r="J162" s="118"/>
      <c r="K162" s="118">
        <f>I162+J162</f>
        <v>10950</v>
      </c>
      <c r="L162" s="118">
        <f>K116</f>
        <v>14640</v>
      </c>
      <c r="M162" s="118"/>
      <c r="N162" s="170">
        <f>L162</f>
        <v>14640</v>
      </c>
      <c r="P162" s="192"/>
    </row>
    <row r="163" spans="1:14" ht="16.5" customHeight="1">
      <c r="A163" s="186"/>
      <c r="B163" s="195" t="s">
        <v>17</v>
      </c>
      <c r="C163" s="178"/>
      <c r="D163" s="397"/>
      <c r="E163" s="397"/>
      <c r="F163" s="118"/>
      <c r="G163" s="118"/>
      <c r="H163" s="118"/>
      <c r="I163" s="118"/>
      <c r="J163" s="118"/>
      <c r="K163" s="115"/>
      <c r="L163" s="118"/>
      <c r="M163" s="118"/>
      <c r="N163" s="117"/>
    </row>
    <row r="164" spans="1:14" ht="28.5" customHeight="1">
      <c r="A164" s="186"/>
      <c r="B164" s="190" t="s">
        <v>92</v>
      </c>
      <c r="C164" s="178" t="s">
        <v>114</v>
      </c>
      <c r="D164" s="397" t="s">
        <v>118</v>
      </c>
      <c r="E164" s="397"/>
      <c r="F164" s="118">
        <v>2</v>
      </c>
      <c r="G164" s="118"/>
      <c r="H164" s="118">
        <v>2</v>
      </c>
      <c r="I164" s="118">
        <v>2</v>
      </c>
      <c r="J164" s="118"/>
      <c r="K164" s="118">
        <f>I164</f>
        <v>2</v>
      </c>
      <c r="L164" s="118">
        <v>2</v>
      </c>
      <c r="M164" s="118"/>
      <c r="N164" s="170">
        <f>L164</f>
        <v>2</v>
      </c>
    </row>
    <row r="165" spans="1:14" ht="15" customHeight="1">
      <c r="A165" s="186"/>
      <c r="B165" s="195" t="s">
        <v>18</v>
      </c>
      <c r="C165" s="180"/>
      <c r="D165" s="397"/>
      <c r="E165" s="397"/>
      <c r="F165" s="115"/>
      <c r="G165" s="115"/>
      <c r="H165" s="115"/>
      <c r="I165" s="115"/>
      <c r="J165" s="115"/>
      <c r="K165" s="115"/>
      <c r="L165" s="115"/>
      <c r="M165" s="115"/>
      <c r="N165" s="117"/>
    </row>
    <row r="166" spans="1:14" ht="21" customHeight="1">
      <c r="A166" s="186"/>
      <c r="B166" s="196" t="s">
        <v>93</v>
      </c>
      <c r="C166" s="178" t="s">
        <v>254</v>
      </c>
      <c r="D166" s="390" t="s">
        <v>116</v>
      </c>
      <c r="E166" s="439"/>
      <c r="F166" s="208">
        <v>15</v>
      </c>
      <c r="G166" s="208"/>
      <c r="H166" s="208">
        <v>15</v>
      </c>
      <c r="I166" s="208">
        <f>I162/I164/365</f>
        <v>15</v>
      </c>
      <c r="J166" s="208"/>
      <c r="K166" s="213">
        <f>I166</f>
        <v>15</v>
      </c>
      <c r="L166" s="208">
        <f>L162/L164/366</f>
        <v>20</v>
      </c>
      <c r="M166" s="208"/>
      <c r="N166" s="170">
        <f>L166</f>
        <v>20</v>
      </c>
    </row>
    <row r="167" spans="1:14" ht="17.25" customHeight="1">
      <c r="A167" s="186"/>
      <c r="B167" s="195" t="s">
        <v>19</v>
      </c>
      <c r="C167" s="180"/>
      <c r="D167" s="397"/>
      <c r="E167" s="397"/>
      <c r="F167" s="115"/>
      <c r="G167" s="115"/>
      <c r="H167" s="115"/>
      <c r="I167" s="115"/>
      <c r="J167" s="115"/>
      <c r="K167" s="115"/>
      <c r="L167" s="115"/>
      <c r="M167" s="115"/>
      <c r="N167" s="117"/>
    </row>
    <row r="168" spans="1:14" ht="53.25" customHeight="1">
      <c r="A168" s="186"/>
      <c r="B168" s="190" t="s">
        <v>261</v>
      </c>
      <c r="C168" s="180" t="s">
        <v>260</v>
      </c>
      <c r="D168" s="614" t="s">
        <v>262</v>
      </c>
      <c r="E168" s="615"/>
      <c r="F168" s="115">
        <v>100</v>
      </c>
      <c r="G168" s="115"/>
      <c r="H168" s="115">
        <v>100</v>
      </c>
      <c r="I168" s="115">
        <v>100</v>
      </c>
      <c r="J168" s="115"/>
      <c r="K168" s="118">
        <f>I168</f>
        <v>100</v>
      </c>
      <c r="L168" s="115">
        <v>100</v>
      </c>
      <c r="M168" s="115"/>
      <c r="N168" s="117">
        <f>L168</f>
        <v>100</v>
      </c>
    </row>
    <row r="169" spans="1:14" ht="67.5" customHeight="1">
      <c r="A169" s="186" t="s">
        <v>135</v>
      </c>
      <c r="B169" s="195" t="s">
        <v>230</v>
      </c>
      <c r="C169" s="180"/>
      <c r="D169" s="397"/>
      <c r="E169" s="397"/>
      <c r="F169" s="118"/>
      <c r="G169" s="118"/>
      <c r="H169" s="118"/>
      <c r="I169" s="118"/>
      <c r="J169" s="118"/>
      <c r="K169" s="118"/>
      <c r="L169" s="118"/>
      <c r="M169" s="118"/>
      <c r="N169" s="170"/>
    </row>
    <row r="170" spans="1:14" ht="13.5" customHeight="1">
      <c r="A170" s="186"/>
      <c r="B170" s="195" t="s">
        <v>16</v>
      </c>
      <c r="C170" s="181"/>
      <c r="D170" s="397"/>
      <c r="E170" s="397"/>
      <c r="F170" s="118"/>
      <c r="G170" s="118"/>
      <c r="H170" s="118"/>
      <c r="I170" s="118"/>
      <c r="J170" s="118"/>
      <c r="K170" s="118"/>
      <c r="L170" s="118"/>
      <c r="M170" s="118"/>
      <c r="N170" s="170"/>
    </row>
    <row r="171" spans="1:16" ht="164.25" customHeight="1">
      <c r="A171" s="186"/>
      <c r="B171" s="190" t="s">
        <v>94</v>
      </c>
      <c r="C171" s="178" t="s">
        <v>254</v>
      </c>
      <c r="D171" s="367" t="s">
        <v>236</v>
      </c>
      <c r="E171" s="367"/>
      <c r="F171" s="118">
        <v>2424</v>
      </c>
      <c r="G171" s="118"/>
      <c r="H171" s="118">
        <f>F171+G171</f>
        <v>2424</v>
      </c>
      <c r="I171" s="118">
        <v>2605</v>
      </c>
      <c r="J171" s="118"/>
      <c r="K171" s="118">
        <f>I171+J171</f>
        <v>2605</v>
      </c>
      <c r="L171" s="169">
        <f>K117</f>
        <v>4140</v>
      </c>
      <c r="M171" s="118"/>
      <c r="N171" s="170">
        <f>L171+M171</f>
        <v>4140</v>
      </c>
      <c r="P171" s="192"/>
    </row>
    <row r="172" spans="1:16" ht="15" customHeight="1">
      <c r="A172" s="186"/>
      <c r="B172" s="195" t="s">
        <v>17</v>
      </c>
      <c r="C172" s="180"/>
      <c r="D172" s="397"/>
      <c r="E172" s="397"/>
      <c r="F172" s="118"/>
      <c r="G172" s="118"/>
      <c r="H172" s="118"/>
      <c r="I172" s="118"/>
      <c r="J172" s="118"/>
      <c r="K172" s="118"/>
      <c r="L172" s="169"/>
      <c r="M172" s="118"/>
      <c r="N172" s="170"/>
      <c r="P172" s="192"/>
    </row>
    <row r="173" spans="1:16" ht="27.75" customHeight="1">
      <c r="A173" s="186"/>
      <c r="B173" s="190" t="s">
        <v>95</v>
      </c>
      <c r="C173" s="178" t="s">
        <v>114</v>
      </c>
      <c r="D173" s="397" t="s">
        <v>119</v>
      </c>
      <c r="E173" s="397"/>
      <c r="F173" s="118">
        <v>2</v>
      </c>
      <c r="G173" s="118"/>
      <c r="H173" s="118">
        <f>F173</f>
        <v>2</v>
      </c>
      <c r="I173" s="118">
        <v>2</v>
      </c>
      <c r="J173" s="118"/>
      <c r="K173" s="118">
        <v>2</v>
      </c>
      <c r="L173" s="169">
        <v>3</v>
      </c>
      <c r="M173" s="118"/>
      <c r="N173" s="170">
        <f>L173</f>
        <v>3</v>
      </c>
      <c r="P173" s="197"/>
    </row>
    <row r="174" spans="1:16" ht="13.5" customHeight="1">
      <c r="A174" s="186"/>
      <c r="B174" s="185" t="s">
        <v>18</v>
      </c>
      <c r="C174" s="181"/>
      <c r="D174" s="548"/>
      <c r="E174" s="549"/>
      <c r="F174" s="118"/>
      <c r="G174" s="118"/>
      <c r="H174" s="118"/>
      <c r="I174" s="118"/>
      <c r="J174" s="118"/>
      <c r="K174" s="118"/>
      <c r="L174" s="118"/>
      <c r="M174" s="118"/>
      <c r="N174" s="170"/>
      <c r="P174" s="192"/>
    </row>
    <row r="175" spans="1:16" ht="36" customHeight="1">
      <c r="A175" s="186"/>
      <c r="B175" s="112" t="s">
        <v>96</v>
      </c>
      <c r="C175" s="610" t="s">
        <v>120</v>
      </c>
      <c r="D175" s="609" t="s">
        <v>121</v>
      </c>
      <c r="E175" s="609"/>
      <c r="F175" s="118">
        <f>F171/F173</f>
        <v>1212</v>
      </c>
      <c r="G175" s="118"/>
      <c r="H175" s="118">
        <f>H171/H173</f>
        <v>1212</v>
      </c>
      <c r="I175" s="118">
        <v>1303</v>
      </c>
      <c r="J175" s="118"/>
      <c r="K175" s="118">
        <f>I175</f>
        <v>1303</v>
      </c>
      <c r="L175" s="118">
        <f>L171/L173</f>
        <v>1380</v>
      </c>
      <c r="M175" s="118"/>
      <c r="N175" s="170">
        <f>L175</f>
        <v>1380</v>
      </c>
      <c r="P175" s="198"/>
    </row>
    <row r="176" spans="1:16" ht="15.75" customHeight="1">
      <c r="A176" s="186"/>
      <c r="B176" s="185" t="s">
        <v>19</v>
      </c>
      <c r="C176" s="181"/>
      <c r="D176" s="366"/>
      <c r="E176" s="366"/>
      <c r="F176" s="118"/>
      <c r="G176" s="118"/>
      <c r="H176" s="118"/>
      <c r="I176" s="118"/>
      <c r="J176" s="118"/>
      <c r="K176" s="118"/>
      <c r="L176" s="118"/>
      <c r="M176" s="118"/>
      <c r="N176" s="170"/>
      <c r="P176" s="192"/>
    </row>
    <row r="177" spans="1:16" ht="29.25" customHeight="1">
      <c r="A177" s="186"/>
      <c r="B177" s="112" t="s">
        <v>97</v>
      </c>
      <c r="C177" s="180" t="s">
        <v>260</v>
      </c>
      <c r="D177" s="368" t="s">
        <v>116</v>
      </c>
      <c r="E177" s="368"/>
      <c r="F177" s="118">
        <v>100</v>
      </c>
      <c r="G177" s="118"/>
      <c r="H177" s="118">
        <v>100</v>
      </c>
      <c r="I177" s="118">
        <v>100</v>
      </c>
      <c r="J177" s="118"/>
      <c r="K177" s="118">
        <f>I177</f>
        <v>100</v>
      </c>
      <c r="L177" s="118">
        <v>100</v>
      </c>
      <c r="M177" s="118"/>
      <c r="N177" s="170">
        <f>L177</f>
        <v>100</v>
      </c>
      <c r="P177" s="192"/>
    </row>
    <row r="178" spans="1:16" ht="46.5" customHeight="1">
      <c r="A178" s="186" t="s">
        <v>136</v>
      </c>
      <c r="B178" s="185" t="str">
        <f>B135</f>
        <v>Завдання 4                                    Забезпечення проведення заходів до пам’ятних дат та подій соціального спрямування</v>
      </c>
      <c r="C178" s="180"/>
      <c r="D178" s="366"/>
      <c r="E178" s="366"/>
      <c r="F178" s="118"/>
      <c r="G178" s="118"/>
      <c r="H178" s="118"/>
      <c r="I178" s="118"/>
      <c r="J178" s="118"/>
      <c r="K178" s="118"/>
      <c r="L178" s="118"/>
      <c r="M178" s="118"/>
      <c r="N178" s="170"/>
      <c r="P178" s="192"/>
    </row>
    <row r="179" spans="1:16" ht="17.25" customHeight="1">
      <c r="A179" s="186"/>
      <c r="B179" s="185" t="s">
        <v>16</v>
      </c>
      <c r="C179" s="180"/>
      <c r="D179" s="446"/>
      <c r="E179" s="447"/>
      <c r="F179" s="118"/>
      <c r="G179" s="118"/>
      <c r="H179" s="118"/>
      <c r="I179" s="118"/>
      <c r="J179" s="118"/>
      <c r="K179" s="118"/>
      <c r="L179" s="118"/>
      <c r="M179" s="118"/>
      <c r="N179" s="170"/>
      <c r="P179" s="192"/>
    </row>
    <row r="180" spans="1:16" ht="133.5" customHeight="1">
      <c r="A180" s="186"/>
      <c r="B180" s="209" t="s">
        <v>109</v>
      </c>
      <c r="C180" s="178" t="s">
        <v>254</v>
      </c>
      <c r="D180" s="367" t="s">
        <v>236</v>
      </c>
      <c r="E180" s="367"/>
      <c r="F180" s="118">
        <f>C118</f>
        <v>4150</v>
      </c>
      <c r="G180" s="118"/>
      <c r="H180" s="118">
        <f>F180+G180</f>
        <v>4150</v>
      </c>
      <c r="I180" s="118">
        <f>G118</f>
        <v>4457</v>
      </c>
      <c r="J180" s="118"/>
      <c r="K180" s="118">
        <f>I180</f>
        <v>4457</v>
      </c>
      <c r="L180" s="169">
        <f>K118</f>
        <v>4727</v>
      </c>
      <c r="M180" s="118"/>
      <c r="N180" s="170">
        <f>L180+M180</f>
        <v>4727</v>
      </c>
      <c r="P180" s="192"/>
    </row>
    <row r="181" spans="1:16" ht="14.25" customHeight="1">
      <c r="A181" s="186"/>
      <c r="B181" s="195" t="s">
        <v>17</v>
      </c>
      <c r="C181" s="181"/>
      <c r="D181" s="366"/>
      <c r="E181" s="366"/>
      <c r="F181" s="118"/>
      <c r="G181" s="118"/>
      <c r="H181" s="118"/>
      <c r="I181" s="118"/>
      <c r="J181" s="118"/>
      <c r="K181" s="115"/>
      <c r="L181" s="118"/>
      <c r="M181" s="118"/>
      <c r="N181" s="117"/>
      <c r="P181" s="192"/>
    </row>
    <row r="182" spans="1:16" ht="33.75" customHeight="1">
      <c r="A182" s="186"/>
      <c r="B182" s="190" t="s">
        <v>110</v>
      </c>
      <c r="C182" s="180" t="s">
        <v>128</v>
      </c>
      <c r="D182" s="380" t="s">
        <v>116</v>
      </c>
      <c r="E182" s="380"/>
      <c r="F182" s="118">
        <v>2</v>
      </c>
      <c r="G182" s="118"/>
      <c r="H182" s="118">
        <f>F182</f>
        <v>2</v>
      </c>
      <c r="I182" s="118">
        <v>2</v>
      </c>
      <c r="J182" s="118"/>
      <c r="K182" s="118">
        <f>I182</f>
        <v>2</v>
      </c>
      <c r="L182" s="169">
        <v>2</v>
      </c>
      <c r="M182" s="118"/>
      <c r="N182" s="170">
        <f>L182</f>
        <v>2</v>
      </c>
      <c r="P182" s="192"/>
    </row>
    <row r="183" spans="1:16" ht="16.5" customHeight="1">
      <c r="A183" s="186"/>
      <c r="B183" s="195" t="s">
        <v>18</v>
      </c>
      <c r="C183" s="180"/>
      <c r="D183" s="380"/>
      <c r="E183" s="380"/>
      <c r="F183" s="118"/>
      <c r="G183" s="118"/>
      <c r="H183" s="118"/>
      <c r="I183" s="118"/>
      <c r="J183" s="118"/>
      <c r="K183" s="115" t="s">
        <v>129</v>
      </c>
      <c r="L183" s="118"/>
      <c r="M183" s="118"/>
      <c r="N183" s="117" t="s">
        <v>129</v>
      </c>
      <c r="P183" s="192"/>
    </row>
    <row r="184" spans="1:16" ht="50.25" customHeight="1">
      <c r="A184" s="186"/>
      <c r="B184" s="190" t="s">
        <v>111</v>
      </c>
      <c r="C184" s="178" t="s">
        <v>254</v>
      </c>
      <c r="D184" s="380" t="s">
        <v>116</v>
      </c>
      <c r="E184" s="380"/>
      <c r="F184" s="118">
        <f>F180/F182</f>
        <v>2075</v>
      </c>
      <c r="G184" s="118"/>
      <c r="H184" s="118">
        <f>H180/H182</f>
        <v>2075</v>
      </c>
      <c r="I184" s="118">
        <f>I180/I182</f>
        <v>2228.5</v>
      </c>
      <c r="J184" s="118"/>
      <c r="K184" s="118">
        <f>I184</f>
        <v>2228.5</v>
      </c>
      <c r="L184" s="118">
        <f>L180/L182</f>
        <v>2363.5</v>
      </c>
      <c r="M184" s="118"/>
      <c r="N184" s="170">
        <f>L184</f>
        <v>2363.5</v>
      </c>
      <c r="P184" s="192"/>
    </row>
    <row r="185" spans="1:14" ht="17.25" customHeight="1">
      <c r="A185" s="186"/>
      <c r="B185" s="195" t="s">
        <v>19</v>
      </c>
      <c r="C185" s="181"/>
      <c r="D185" s="366"/>
      <c r="E185" s="366"/>
      <c r="F185" s="118"/>
      <c r="G185" s="118"/>
      <c r="H185" s="118"/>
      <c r="I185" s="118"/>
      <c r="J185" s="118"/>
      <c r="K185" s="115"/>
      <c r="L185" s="118"/>
      <c r="M185" s="118"/>
      <c r="N185" s="117"/>
    </row>
    <row r="186" spans="1:14" ht="32.25" customHeight="1">
      <c r="A186" s="186"/>
      <c r="B186" s="205" t="s">
        <v>112</v>
      </c>
      <c r="C186" s="616" t="s">
        <v>260</v>
      </c>
      <c r="D186" s="394" t="s">
        <v>116</v>
      </c>
      <c r="E186" s="394"/>
      <c r="F186" s="118">
        <v>100</v>
      </c>
      <c r="G186" s="118"/>
      <c r="H186" s="118">
        <v>100</v>
      </c>
      <c r="I186" s="118">
        <v>100</v>
      </c>
      <c r="J186" s="118"/>
      <c r="K186" s="118">
        <f>I186</f>
        <v>100</v>
      </c>
      <c r="L186" s="118">
        <v>100</v>
      </c>
      <c r="M186" s="118"/>
      <c r="N186" s="170">
        <f>L186</f>
        <v>100</v>
      </c>
    </row>
    <row r="187" spans="1:14" ht="32.25" customHeight="1">
      <c r="A187" s="186" t="s">
        <v>137</v>
      </c>
      <c r="B187" s="195" t="s">
        <v>125</v>
      </c>
      <c r="C187" s="181"/>
      <c r="D187" s="366"/>
      <c r="E187" s="366"/>
      <c r="F187" s="118"/>
      <c r="G187" s="118"/>
      <c r="H187" s="118"/>
      <c r="I187" s="118"/>
      <c r="J187" s="118"/>
      <c r="K187" s="115"/>
      <c r="L187" s="118"/>
      <c r="M187" s="118"/>
      <c r="N187" s="117"/>
    </row>
    <row r="188" spans="1:14" ht="15.75" customHeight="1">
      <c r="A188" s="186"/>
      <c r="B188" s="195" t="s">
        <v>16</v>
      </c>
      <c r="C188" s="181"/>
      <c r="D188" s="366"/>
      <c r="E188" s="366"/>
      <c r="F188" s="118"/>
      <c r="G188" s="118"/>
      <c r="H188" s="118"/>
      <c r="I188" s="118"/>
      <c r="J188" s="118"/>
      <c r="K188" s="115"/>
      <c r="L188" s="118"/>
      <c r="M188" s="118"/>
      <c r="N188" s="117"/>
    </row>
    <row r="189" spans="1:16" ht="131.25" customHeight="1">
      <c r="A189" s="186"/>
      <c r="B189" s="190" t="s">
        <v>101</v>
      </c>
      <c r="C189" s="178" t="s">
        <v>254</v>
      </c>
      <c r="D189" s="367" t="s">
        <v>236</v>
      </c>
      <c r="E189" s="367"/>
      <c r="F189" s="118">
        <v>11472</v>
      </c>
      <c r="G189" s="118"/>
      <c r="H189" s="118">
        <f>F189+G189</f>
        <v>11472</v>
      </c>
      <c r="I189" s="118">
        <v>11067</v>
      </c>
      <c r="J189" s="118"/>
      <c r="K189" s="118">
        <f>I189</f>
        <v>11067</v>
      </c>
      <c r="L189" s="169">
        <f>K119</f>
        <v>12859</v>
      </c>
      <c r="M189" s="118"/>
      <c r="N189" s="170">
        <f>L189</f>
        <v>12859</v>
      </c>
      <c r="P189" s="192"/>
    </row>
    <row r="190" spans="1:16" ht="18" customHeight="1">
      <c r="A190" s="186"/>
      <c r="B190" s="195" t="s">
        <v>17</v>
      </c>
      <c r="C190" s="113"/>
      <c r="D190" s="368"/>
      <c r="E190" s="368"/>
      <c r="F190" s="118"/>
      <c r="G190" s="118"/>
      <c r="H190" s="118"/>
      <c r="I190" s="118"/>
      <c r="J190" s="118"/>
      <c r="K190" s="115"/>
      <c r="L190" s="118"/>
      <c r="M190" s="118"/>
      <c r="N190" s="117"/>
      <c r="P190" s="192"/>
    </row>
    <row r="191" spans="1:16" ht="33.75" customHeight="1">
      <c r="A191" s="186"/>
      <c r="B191" s="190" t="s">
        <v>102</v>
      </c>
      <c r="C191" s="138" t="s">
        <v>114</v>
      </c>
      <c r="D191" s="368" t="s">
        <v>116</v>
      </c>
      <c r="E191" s="368"/>
      <c r="F191" s="115">
        <v>34</v>
      </c>
      <c r="G191" s="115"/>
      <c r="H191" s="115">
        <f>F191</f>
        <v>34</v>
      </c>
      <c r="I191" s="115">
        <v>32</v>
      </c>
      <c r="J191" s="115"/>
      <c r="K191" s="115">
        <f>I191</f>
        <v>32</v>
      </c>
      <c r="L191" s="115">
        <v>36</v>
      </c>
      <c r="M191" s="115"/>
      <c r="N191" s="117">
        <f>L191</f>
        <v>36</v>
      </c>
      <c r="P191" s="192"/>
    </row>
    <row r="192" spans="1:16" ht="15" customHeight="1">
      <c r="A192" s="186"/>
      <c r="B192" s="195" t="s">
        <v>18</v>
      </c>
      <c r="C192" s="113"/>
      <c r="D192" s="368"/>
      <c r="E192" s="368"/>
      <c r="F192" s="115"/>
      <c r="G192" s="115"/>
      <c r="H192" s="115"/>
      <c r="I192" s="115"/>
      <c r="J192" s="115"/>
      <c r="K192" s="115"/>
      <c r="L192" s="115"/>
      <c r="M192" s="115"/>
      <c r="N192" s="117"/>
      <c r="P192" s="192"/>
    </row>
    <row r="193" spans="1:16" ht="45.75" customHeight="1">
      <c r="A193" s="186"/>
      <c r="B193" s="190" t="s">
        <v>103</v>
      </c>
      <c r="C193" s="138" t="s">
        <v>255</v>
      </c>
      <c r="D193" s="368" t="s">
        <v>116</v>
      </c>
      <c r="E193" s="368"/>
      <c r="F193" s="118">
        <f>F189/F191</f>
        <v>337.4117647058824</v>
      </c>
      <c r="G193" s="118"/>
      <c r="H193" s="118">
        <f>H189/H191</f>
        <v>337.4117647058824</v>
      </c>
      <c r="I193" s="118">
        <f>I189/I191</f>
        <v>345.84375</v>
      </c>
      <c r="J193" s="118"/>
      <c r="K193" s="118">
        <f>I193</f>
        <v>345.84375</v>
      </c>
      <c r="L193" s="118">
        <f>L189/L191</f>
        <v>357.19444444444446</v>
      </c>
      <c r="M193" s="118"/>
      <c r="N193" s="170">
        <f>L193</f>
        <v>357.19444444444446</v>
      </c>
      <c r="P193" s="192"/>
    </row>
    <row r="194" spans="1:14" ht="14.25" customHeight="1">
      <c r="A194" s="186"/>
      <c r="B194" s="195" t="s">
        <v>19</v>
      </c>
      <c r="C194" s="113"/>
      <c r="D194" s="368"/>
      <c r="E194" s="368"/>
      <c r="F194" s="115"/>
      <c r="G194" s="115"/>
      <c r="H194" s="115"/>
      <c r="I194" s="115"/>
      <c r="J194" s="115"/>
      <c r="K194" s="115"/>
      <c r="L194" s="115"/>
      <c r="M194" s="115"/>
      <c r="N194" s="117"/>
    </row>
    <row r="195" spans="1:14" ht="24.75" customHeight="1">
      <c r="A195" s="186"/>
      <c r="B195" s="190" t="s">
        <v>104</v>
      </c>
      <c r="C195" s="113" t="s">
        <v>260</v>
      </c>
      <c r="D195" s="368" t="s">
        <v>116</v>
      </c>
      <c r="E195" s="368"/>
      <c r="F195" s="115">
        <v>100</v>
      </c>
      <c r="G195" s="115"/>
      <c r="H195" s="115">
        <v>100</v>
      </c>
      <c r="I195" s="115">
        <v>100</v>
      </c>
      <c r="J195" s="115"/>
      <c r="K195" s="115">
        <f>I195</f>
        <v>100</v>
      </c>
      <c r="L195" s="115">
        <v>100</v>
      </c>
      <c r="M195" s="115"/>
      <c r="N195" s="117">
        <f>L195</f>
        <v>100</v>
      </c>
    </row>
    <row r="196" spans="1:14" ht="39.75" customHeight="1">
      <c r="A196" s="186" t="s">
        <v>138</v>
      </c>
      <c r="B196" s="195" t="s">
        <v>126</v>
      </c>
      <c r="C196" s="199"/>
      <c r="D196" s="390"/>
      <c r="E196" s="390"/>
      <c r="F196" s="115"/>
      <c r="G196" s="115"/>
      <c r="H196" s="115"/>
      <c r="I196" s="115"/>
      <c r="J196" s="115"/>
      <c r="K196" s="115"/>
      <c r="L196" s="115"/>
      <c r="M196" s="115"/>
      <c r="N196" s="117"/>
    </row>
    <row r="197" spans="1:14" ht="13.5" customHeight="1">
      <c r="A197" s="186"/>
      <c r="B197" s="195" t="s">
        <v>16</v>
      </c>
      <c r="C197" s="200"/>
      <c r="D197" s="381"/>
      <c r="E197" s="381"/>
      <c r="F197" s="118"/>
      <c r="G197" s="118"/>
      <c r="H197" s="118"/>
      <c r="I197" s="118"/>
      <c r="J197" s="118"/>
      <c r="K197" s="118"/>
      <c r="L197" s="118"/>
      <c r="M197" s="118"/>
      <c r="N197" s="170"/>
    </row>
    <row r="198" spans="1:16" ht="147" customHeight="1">
      <c r="A198" s="186"/>
      <c r="B198" s="190" t="s">
        <v>105</v>
      </c>
      <c r="C198" s="178" t="s">
        <v>254</v>
      </c>
      <c r="D198" s="367" t="s">
        <v>236</v>
      </c>
      <c r="E198" s="367"/>
      <c r="F198" s="118">
        <v>231000</v>
      </c>
      <c r="G198" s="118"/>
      <c r="H198" s="118">
        <f>F198+G198</f>
        <v>231000</v>
      </c>
      <c r="I198" s="118">
        <v>252000</v>
      </c>
      <c r="J198" s="118"/>
      <c r="K198" s="118">
        <f>I198</f>
        <v>252000</v>
      </c>
      <c r="L198" s="169">
        <f>K120</f>
        <v>528000</v>
      </c>
      <c r="M198" s="118"/>
      <c r="N198" s="170">
        <f>L198</f>
        <v>528000</v>
      </c>
      <c r="P198" s="192"/>
    </row>
    <row r="199" spans="1:16" ht="13.5" customHeight="1">
      <c r="A199" s="186"/>
      <c r="B199" s="195" t="s">
        <v>17</v>
      </c>
      <c r="C199" s="113"/>
      <c r="D199" s="390"/>
      <c r="E199" s="390"/>
      <c r="F199" s="118"/>
      <c r="G199" s="118"/>
      <c r="H199" s="118"/>
      <c r="I199" s="118"/>
      <c r="J199" s="118"/>
      <c r="K199" s="118"/>
      <c r="L199" s="169"/>
      <c r="M199" s="118"/>
      <c r="N199" s="170"/>
      <c r="P199" s="192"/>
    </row>
    <row r="200" spans="1:16" ht="89.25" customHeight="1">
      <c r="A200" s="186"/>
      <c r="B200" s="202" t="s">
        <v>106</v>
      </c>
      <c r="C200" s="142" t="s">
        <v>114</v>
      </c>
      <c r="D200" s="390" t="s">
        <v>122</v>
      </c>
      <c r="E200" s="390"/>
      <c r="F200" s="118">
        <v>20</v>
      </c>
      <c r="G200" s="118"/>
      <c r="H200" s="118">
        <v>20</v>
      </c>
      <c r="I200" s="118">
        <v>21</v>
      </c>
      <c r="J200" s="118"/>
      <c r="K200" s="118">
        <f>I200+J200</f>
        <v>21</v>
      </c>
      <c r="L200" s="169">
        <v>22</v>
      </c>
      <c r="M200" s="118"/>
      <c r="N200" s="170">
        <f>L200</f>
        <v>22</v>
      </c>
      <c r="P200" s="192"/>
    </row>
    <row r="201" spans="1:16" ht="17.25" customHeight="1">
      <c r="A201" s="186"/>
      <c r="B201" s="195" t="s">
        <v>18</v>
      </c>
      <c r="C201" s="142"/>
      <c r="D201" s="390"/>
      <c r="E201" s="390"/>
      <c r="F201" s="118"/>
      <c r="G201" s="118"/>
      <c r="H201" s="118"/>
      <c r="I201" s="118"/>
      <c r="J201" s="118"/>
      <c r="K201" s="118"/>
      <c r="L201" s="118"/>
      <c r="M201" s="118"/>
      <c r="N201" s="170"/>
      <c r="P201" s="192"/>
    </row>
    <row r="202" spans="1:16" ht="74.25" customHeight="1">
      <c r="A202" s="186"/>
      <c r="B202" s="203" t="s">
        <v>256</v>
      </c>
      <c r="C202" s="612" t="s">
        <v>257</v>
      </c>
      <c r="D202" s="611" t="s">
        <v>123</v>
      </c>
      <c r="E202" s="611"/>
      <c r="F202" s="118">
        <v>1000</v>
      </c>
      <c r="G202" s="118"/>
      <c r="H202" s="118">
        <v>1000</v>
      </c>
      <c r="I202" s="118">
        <f>I198/I200/12</f>
        <v>1000</v>
      </c>
      <c r="J202" s="118"/>
      <c r="K202" s="118">
        <f>K198/K200/12</f>
        <v>1000</v>
      </c>
      <c r="L202" s="118">
        <f>L198/L200/12</f>
        <v>2000</v>
      </c>
      <c r="M202" s="118"/>
      <c r="N202" s="170">
        <f>L202</f>
        <v>2000</v>
      </c>
      <c r="P202" s="192"/>
    </row>
    <row r="203" spans="1:16" ht="16.5" customHeight="1">
      <c r="A203" s="186"/>
      <c r="B203" s="195" t="s">
        <v>19</v>
      </c>
      <c r="C203" s="201"/>
      <c r="D203" s="393"/>
      <c r="E203" s="393"/>
      <c r="F203" s="118"/>
      <c r="G203" s="118"/>
      <c r="H203" s="118"/>
      <c r="I203" s="118"/>
      <c r="J203" s="118"/>
      <c r="K203" s="118"/>
      <c r="L203" s="118"/>
      <c r="M203" s="118"/>
      <c r="N203" s="170"/>
      <c r="P203" s="192"/>
    </row>
    <row r="204" spans="1:16" ht="55.5" customHeight="1">
      <c r="A204" s="186"/>
      <c r="B204" s="190" t="s">
        <v>264</v>
      </c>
      <c r="C204" s="113" t="s">
        <v>260</v>
      </c>
      <c r="D204" s="390"/>
      <c r="E204" s="390"/>
      <c r="F204" s="118">
        <v>100</v>
      </c>
      <c r="G204" s="118"/>
      <c r="H204" s="118">
        <v>100</v>
      </c>
      <c r="I204" s="118">
        <v>100</v>
      </c>
      <c r="J204" s="118"/>
      <c r="K204" s="171">
        <f>I204</f>
        <v>100</v>
      </c>
      <c r="L204" s="118">
        <v>100</v>
      </c>
      <c r="M204" s="118"/>
      <c r="N204" s="170">
        <f>L204</f>
        <v>100</v>
      </c>
      <c r="P204" s="192"/>
    </row>
    <row r="205" spans="1:16" ht="57" customHeight="1">
      <c r="A205" s="186" t="s">
        <v>139</v>
      </c>
      <c r="B205" s="204" t="s">
        <v>187</v>
      </c>
      <c r="C205" s="189"/>
      <c r="D205" s="390"/>
      <c r="E205" s="390"/>
      <c r="F205" s="118"/>
      <c r="G205" s="118"/>
      <c r="H205" s="118"/>
      <c r="I205" s="118"/>
      <c r="J205" s="118"/>
      <c r="K205" s="118"/>
      <c r="L205" s="118"/>
      <c r="M205" s="118"/>
      <c r="N205" s="170"/>
      <c r="P205" s="192"/>
    </row>
    <row r="206" spans="1:16" ht="17.25" customHeight="1">
      <c r="A206" s="186"/>
      <c r="B206" s="195" t="s">
        <v>16</v>
      </c>
      <c r="C206" s="190"/>
      <c r="D206" s="390"/>
      <c r="E206" s="390"/>
      <c r="F206" s="118"/>
      <c r="G206" s="118"/>
      <c r="H206" s="118"/>
      <c r="I206" s="118"/>
      <c r="J206" s="118"/>
      <c r="K206" s="118"/>
      <c r="L206" s="118"/>
      <c r="M206" s="118"/>
      <c r="N206" s="170"/>
      <c r="P206" s="192"/>
    </row>
    <row r="207" spans="1:16" ht="142.5" customHeight="1">
      <c r="A207" s="186"/>
      <c r="B207" s="206" t="s">
        <v>251</v>
      </c>
      <c r="C207" s="178" t="s">
        <v>254</v>
      </c>
      <c r="D207" s="367" t="s">
        <v>236</v>
      </c>
      <c r="E207" s="367"/>
      <c r="F207" s="118">
        <v>2185</v>
      </c>
      <c r="G207" s="118"/>
      <c r="H207" s="118">
        <f>F207+G207</f>
        <v>2185</v>
      </c>
      <c r="I207" s="118">
        <v>2550</v>
      </c>
      <c r="J207" s="118"/>
      <c r="K207" s="118">
        <f>I207</f>
        <v>2550</v>
      </c>
      <c r="L207" s="118">
        <f>K121</f>
        <v>2376</v>
      </c>
      <c r="M207" s="118"/>
      <c r="N207" s="170">
        <f>L207</f>
        <v>2376</v>
      </c>
      <c r="P207" s="192"/>
    </row>
    <row r="208" spans="1:16" ht="18.75" customHeight="1">
      <c r="A208" s="186"/>
      <c r="B208" s="195" t="s">
        <v>17</v>
      </c>
      <c r="C208" s="142"/>
      <c r="D208" s="368"/>
      <c r="E208" s="368"/>
      <c r="F208" s="118"/>
      <c r="G208" s="118"/>
      <c r="H208" s="118"/>
      <c r="I208" s="118"/>
      <c r="J208" s="118"/>
      <c r="K208" s="118"/>
      <c r="L208" s="118"/>
      <c r="M208" s="118"/>
      <c r="N208" s="170"/>
      <c r="P208" s="192"/>
    </row>
    <row r="209" spans="1:16" ht="21" customHeight="1">
      <c r="A209" s="186"/>
      <c r="B209" s="206" t="s">
        <v>107</v>
      </c>
      <c r="C209" s="187" t="s">
        <v>114</v>
      </c>
      <c r="D209" s="380" t="s">
        <v>215</v>
      </c>
      <c r="E209" s="380"/>
      <c r="F209" s="118">
        <v>23</v>
      </c>
      <c r="G209" s="118"/>
      <c r="H209" s="118">
        <v>23</v>
      </c>
      <c r="I209" s="118">
        <v>25</v>
      </c>
      <c r="J209" s="118"/>
      <c r="K209" s="118">
        <f>I209</f>
        <v>25</v>
      </c>
      <c r="L209" s="172">
        <v>22</v>
      </c>
      <c r="M209" s="118"/>
      <c r="N209" s="170">
        <f>L209</f>
        <v>22</v>
      </c>
      <c r="P209" s="192"/>
    </row>
    <row r="210" spans="1:14" ht="16.5" customHeight="1">
      <c r="A210" s="186"/>
      <c r="B210" s="195" t="s">
        <v>18</v>
      </c>
      <c r="C210" s="207"/>
      <c r="D210" s="392"/>
      <c r="E210" s="392"/>
      <c r="F210" s="115"/>
      <c r="G210" s="115"/>
      <c r="H210" s="115"/>
      <c r="I210" s="115"/>
      <c r="J210" s="115"/>
      <c r="K210" s="115"/>
      <c r="L210" s="115"/>
      <c r="M210" s="115"/>
      <c r="N210" s="117"/>
    </row>
    <row r="211" spans="1:14" ht="55.5" customHeight="1">
      <c r="A211" s="186"/>
      <c r="B211" s="206" t="s">
        <v>258</v>
      </c>
      <c r="C211" s="178" t="s">
        <v>254</v>
      </c>
      <c r="D211" s="368" t="s">
        <v>116</v>
      </c>
      <c r="E211" s="368"/>
      <c r="F211" s="208">
        <f>F207/F209</f>
        <v>95</v>
      </c>
      <c r="G211" s="208"/>
      <c r="H211" s="208">
        <f>H207/H209</f>
        <v>95</v>
      </c>
      <c r="I211" s="208">
        <f>I207/I209</f>
        <v>102</v>
      </c>
      <c r="J211" s="208"/>
      <c r="K211" s="208">
        <f>I211</f>
        <v>102</v>
      </c>
      <c r="L211" s="208">
        <f>L207/L209</f>
        <v>108</v>
      </c>
      <c r="M211" s="208"/>
      <c r="N211" s="214">
        <f>L211</f>
        <v>108</v>
      </c>
    </row>
    <row r="212" spans="1:14" ht="18.75" customHeight="1">
      <c r="A212" s="186"/>
      <c r="B212" s="195" t="s">
        <v>19</v>
      </c>
      <c r="C212" s="112"/>
      <c r="D212" s="371"/>
      <c r="E212" s="372"/>
      <c r="F212" s="115"/>
      <c r="G212" s="115"/>
      <c r="H212" s="115"/>
      <c r="I212" s="115"/>
      <c r="J212" s="115"/>
      <c r="K212" s="115" t="s">
        <v>129</v>
      </c>
      <c r="L212" s="115"/>
      <c r="M212" s="115"/>
      <c r="N212" s="117"/>
    </row>
    <row r="213" spans="1:14" ht="74.25" customHeight="1">
      <c r="A213" s="186"/>
      <c r="B213" s="206" t="s">
        <v>265</v>
      </c>
      <c r="C213" s="142" t="s">
        <v>260</v>
      </c>
      <c r="D213" s="617" t="s">
        <v>266</v>
      </c>
      <c r="E213" s="618"/>
      <c r="F213" s="115">
        <v>100</v>
      </c>
      <c r="G213" s="115"/>
      <c r="H213" s="115">
        <v>100</v>
      </c>
      <c r="I213" s="115">
        <v>100</v>
      </c>
      <c r="J213" s="115"/>
      <c r="K213" s="171">
        <f>I213</f>
        <v>100</v>
      </c>
      <c r="L213" s="115">
        <v>100</v>
      </c>
      <c r="M213" s="115"/>
      <c r="N213" s="117">
        <f>L213</f>
        <v>100</v>
      </c>
    </row>
    <row r="214" spans="1:14" ht="33.75" customHeight="1">
      <c r="A214" s="186" t="s">
        <v>140</v>
      </c>
      <c r="B214" s="204" t="s">
        <v>143</v>
      </c>
      <c r="C214" s="176"/>
      <c r="D214" s="366"/>
      <c r="E214" s="366"/>
      <c r="F214" s="115"/>
      <c r="G214" s="115"/>
      <c r="H214" s="115"/>
      <c r="I214" s="115"/>
      <c r="J214" s="115"/>
      <c r="K214" s="115"/>
      <c r="L214" s="115"/>
      <c r="M214" s="115"/>
      <c r="N214" s="117"/>
    </row>
    <row r="215" spans="1:14" ht="18.75" customHeight="1">
      <c r="A215" s="186"/>
      <c r="B215" s="195" t="s">
        <v>16</v>
      </c>
      <c r="C215" s="176"/>
      <c r="D215" s="366"/>
      <c r="E215" s="366"/>
      <c r="F215" s="115"/>
      <c r="G215" s="115"/>
      <c r="H215" s="115"/>
      <c r="I215" s="115"/>
      <c r="J215" s="115"/>
      <c r="K215" s="115"/>
      <c r="L215" s="115"/>
      <c r="M215" s="115"/>
      <c r="N215" s="117"/>
    </row>
    <row r="216" spans="1:16" ht="139.5" customHeight="1">
      <c r="A216" s="186"/>
      <c r="B216" s="205" t="s">
        <v>252</v>
      </c>
      <c r="C216" s="178" t="s">
        <v>254</v>
      </c>
      <c r="D216" s="367" t="s">
        <v>236</v>
      </c>
      <c r="E216" s="367"/>
      <c r="F216" s="115">
        <v>75</v>
      </c>
      <c r="G216" s="115"/>
      <c r="H216" s="115">
        <f>F216+G216</f>
        <v>75</v>
      </c>
      <c r="I216" s="115">
        <v>107</v>
      </c>
      <c r="J216" s="115"/>
      <c r="K216" s="115">
        <f>I216+J216</f>
        <v>107</v>
      </c>
      <c r="L216" s="118">
        <f>K122</f>
        <v>114</v>
      </c>
      <c r="M216" s="115"/>
      <c r="N216" s="117">
        <f>L216+M216</f>
        <v>114</v>
      </c>
      <c r="P216" s="192"/>
    </row>
    <row r="217" spans="1:16" ht="15" customHeight="1">
      <c r="A217" s="186"/>
      <c r="B217" s="195" t="s">
        <v>19</v>
      </c>
      <c r="C217" s="176"/>
      <c r="D217" s="366"/>
      <c r="E217" s="366"/>
      <c r="F217" s="115"/>
      <c r="G217" s="115"/>
      <c r="H217" s="115"/>
      <c r="I217" s="115"/>
      <c r="J217" s="115"/>
      <c r="K217" s="118"/>
      <c r="L217" s="115"/>
      <c r="M217" s="115"/>
      <c r="N217" s="117"/>
      <c r="P217" s="192"/>
    </row>
    <row r="218" spans="1:16" ht="18" customHeight="1">
      <c r="A218" s="186"/>
      <c r="B218" s="209" t="s">
        <v>108</v>
      </c>
      <c r="C218" s="180" t="s">
        <v>260</v>
      </c>
      <c r="D218" s="366" t="s">
        <v>116</v>
      </c>
      <c r="E218" s="366"/>
      <c r="F218" s="115">
        <v>100</v>
      </c>
      <c r="G218" s="115"/>
      <c r="H218" s="115">
        <v>100</v>
      </c>
      <c r="I218" s="115">
        <v>100</v>
      </c>
      <c r="J218" s="115"/>
      <c r="K218" s="118">
        <f>I218</f>
        <v>100</v>
      </c>
      <c r="L218" s="115">
        <v>100</v>
      </c>
      <c r="M218" s="115"/>
      <c r="N218" s="117">
        <v>100</v>
      </c>
      <c r="P218" s="192"/>
    </row>
    <row r="219" spans="1:16" ht="30.75" customHeight="1">
      <c r="A219" s="186" t="s">
        <v>142</v>
      </c>
      <c r="B219" s="195" t="str">
        <f>B123</f>
        <v>Завдання 9                                        Надання матеріальної допомоги мешканцям району</v>
      </c>
      <c r="C219" s="180"/>
      <c r="D219" s="366"/>
      <c r="E219" s="366"/>
      <c r="F219" s="115"/>
      <c r="G219" s="115"/>
      <c r="H219" s="115"/>
      <c r="I219" s="115"/>
      <c r="J219" s="115"/>
      <c r="K219" s="115"/>
      <c r="L219" s="115"/>
      <c r="M219" s="115"/>
      <c r="N219" s="117"/>
      <c r="P219" s="192"/>
    </row>
    <row r="220" spans="1:16" ht="18" customHeight="1">
      <c r="A220" s="186"/>
      <c r="B220" s="195" t="s">
        <v>16</v>
      </c>
      <c r="C220" s="178"/>
      <c r="D220" s="366"/>
      <c r="E220" s="366"/>
      <c r="F220" s="115"/>
      <c r="G220" s="115"/>
      <c r="H220" s="115"/>
      <c r="I220" s="115"/>
      <c r="J220" s="115"/>
      <c r="K220" s="115"/>
      <c r="L220" s="115"/>
      <c r="M220" s="115"/>
      <c r="N220" s="117"/>
      <c r="P220" s="192"/>
    </row>
    <row r="221" spans="1:16" ht="117.75" customHeight="1">
      <c r="A221" s="186"/>
      <c r="B221" s="270" t="s">
        <v>98</v>
      </c>
      <c r="C221" s="178" t="s">
        <v>254</v>
      </c>
      <c r="D221" s="368" t="s">
        <v>113</v>
      </c>
      <c r="E221" s="368"/>
      <c r="F221" s="118">
        <f>C123</f>
        <v>38010</v>
      </c>
      <c r="G221" s="118"/>
      <c r="H221" s="118">
        <f>F221+G221</f>
        <v>38010</v>
      </c>
      <c r="I221" s="118">
        <f>G123</f>
        <v>59504</v>
      </c>
      <c r="J221" s="118"/>
      <c r="K221" s="118">
        <f>I221</f>
        <v>59504</v>
      </c>
      <c r="L221" s="172">
        <f>K123</f>
        <v>0</v>
      </c>
      <c r="M221" s="118"/>
      <c r="N221" s="170">
        <f>L221+M221</f>
        <v>0</v>
      </c>
      <c r="P221" s="192"/>
    </row>
    <row r="222" spans="1:16" ht="15" customHeight="1">
      <c r="A222" s="186"/>
      <c r="B222" s="267" t="s">
        <v>17</v>
      </c>
      <c r="C222" s="268"/>
      <c r="D222" s="367"/>
      <c r="E222" s="367"/>
      <c r="F222" s="115"/>
      <c r="G222" s="115"/>
      <c r="H222" s="115"/>
      <c r="I222" s="115"/>
      <c r="J222" s="115"/>
      <c r="K222" s="115"/>
      <c r="L222" s="115"/>
      <c r="M222" s="115"/>
      <c r="N222" s="117"/>
      <c r="P222" s="192"/>
    </row>
    <row r="223" spans="1:14" ht="32.25" customHeight="1">
      <c r="A223" s="186"/>
      <c r="B223" s="270" t="s">
        <v>99</v>
      </c>
      <c r="C223" s="261" t="s">
        <v>114</v>
      </c>
      <c r="D223" s="367" t="s">
        <v>116</v>
      </c>
      <c r="E223" s="367"/>
      <c r="F223" s="115">
        <v>114</v>
      </c>
      <c r="G223" s="115"/>
      <c r="H223" s="115">
        <f>F223</f>
        <v>114</v>
      </c>
      <c r="I223" s="115">
        <v>141</v>
      </c>
      <c r="J223" s="115"/>
      <c r="K223" s="115">
        <f>I223</f>
        <v>141</v>
      </c>
      <c r="L223" s="115">
        <v>0</v>
      </c>
      <c r="M223" s="115"/>
      <c r="N223" s="117">
        <v>0</v>
      </c>
    </row>
    <row r="224" spans="1:14" ht="18" customHeight="1">
      <c r="A224" s="186"/>
      <c r="B224" s="267" t="s">
        <v>18</v>
      </c>
      <c r="C224" s="261"/>
      <c r="D224" s="367"/>
      <c r="E224" s="367"/>
      <c r="F224" s="115"/>
      <c r="G224" s="115"/>
      <c r="H224" s="115"/>
      <c r="I224" s="115"/>
      <c r="J224" s="115"/>
      <c r="K224" s="115"/>
      <c r="L224" s="115"/>
      <c r="M224" s="115"/>
      <c r="N224" s="117"/>
    </row>
    <row r="225" spans="1:14" ht="50.25" customHeight="1">
      <c r="A225" s="186"/>
      <c r="B225" s="270" t="s">
        <v>100</v>
      </c>
      <c r="C225" s="261" t="s">
        <v>255</v>
      </c>
      <c r="D225" s="367" t="s">
        <v>116</v>
      </c>
      <c r="E225" s="367"/>
      <c r="F225" s="118">
        <f>F221/F223</f>
        <v>333.42105263157896</v>
      </c>
      <c r="G225" s="118"/>
      <c r="H225" s="118">
        <f>F225</f>
        <v>333.42105263157896</v>
      </c>
      <c r="I225" s="118">
        <f>I221/I223</f>
        <v>422.01418439716315</v>
      </c>
      <c r="J225" s="118"/>
      <c r="K225" s="118">
        <f>I225</f>
        <v>422.01418439716315</v>
      </c>
      <c r="L225" s="118">
        <v>0</v>
      </c>
      <c r="M225" s="118"/>
      <c r="N225" s="170">
        <v>0</v>
      </c>
    </row>
    <row r="226" spans="1:14" ht="17.25" customHeight="1">
      <c r="A226" s="186"/>
      <c r="B226" s="267" t="s">
        <v>19</v>
      </c>
      <c r="C226" s="273"/>
      <c r="D226" s="367"/>
      <c r="E226" s="367"/>
      <c r="F226" s="115"/>
      <c r="G226" s="115"/>
      <c r="H226" s="115"/>
      <c r="I226" s="115"/>
      <c r="J226" s="115"/>
      <c r="K226" s="115"/>
      <c r="L226" s="115"/>
      <c r="M226" s="115"/>
      <c r="N226" s="117"/>
    </row>
    <row r="227" spans="1:14" ht="25.5" customHeight="1">
      <c r="A227" s="168"/>
      <c r="B227" s="270" t="s">
        <v>267</v>
      </c>
      <c r="C227" s="261" t="s">
        <v>260</v>
      </c>
      <c r="D227" s="367" t="s">
        <v>116</v>
      </c>
      <c r="E227" s="367"/>
      <c r="F227" s="115">
        <v>100</v>
      </c>
      <c r="G227" s="115"/>
      <c r="H227" s="115">
        <v>100</v>
      </c>
      <c r="I227" s="115">
        <v>100</v>
      </c>
      <c r="J227" s="115"/>
      <c r="K227" s="115">
        <f>I227</f>
        <v>100</v>
      </c>
      <c r="L227" s="115">
        <v>0</v>
      </c>
      <c r="M227" s="115"/>
      <c r="N227" s="117">
        <v>0</v>
      </c>
    </row>
    <row r="228" spans="1:14" ht="13.5" customHeight="1" thickBot="1">
      <c r="A228" s="173"/>
      <c r="B228" s="210"/>
      <c r="C228" s="174"/>
      <c r="D228" s="382"/>
      <c r="E228" s="382"/>
      <c r="F228" s="144"/>
      <c r="G228" s="144"/>
      <c r="H228" s="144"/>
      <c r="I228" s="144"/>
      <c r="J228" s="144"/>
      <c r="K228" s="144"/>
      <c r="L228" s="144"/>
      <c r="M228" s="144"/>
      <c r="N228" s="145"/>
    </row>
    <row r="229" spans="1:16" ht="9" customHeight="1">
      <c r="A229" s="225"/>
      <c r="B229" s="225"/>
      <c r="C229" s="225"/>
      <c r="D229" s="225"/>
      <c r="E229" s="225"/>
      <c r="F229" s="226"/>
      <c r="G229" s="225"/>
      <c r="H229" s="225"/>
      <c r="I229" s="226"/>
      <c r="J229" s="225"/>
      <c r="K229" s="225"/>
      <c r="L229" s="226"/>
      <c r="M229" s="225"/>
      <c r="N229" s="225"/>
      <c r="O229" s="225"/>
      <c r="P229" s="225"/>
    </row>
    <row r="230" spans="1:14" ht="15" customHeight="1">
      <c r="A230" s="391" t="s">
        <v>188</v>
      </c>
      <c r="B230" s="391"/>
      <c r="C230" s="391"/>
      <c r="D230" s="391"/>
      <c r="E230" s="391"/>
      <c r="F230" s="391"/>
      <c r="G230" s="391"/>
      <c r="H230" s="391"/>
      <c r="I230" s="391"/>
      <c r="J230" s="391"/>
      <c r="K230" s="391"/>
      <c r="L230" s="391"/>
      <c r="M230" s="391"/>
      <c r="N230" s="391"/>
    </row>
    <row r="231" spans="1:13" ht="13.5" customHeight="1" thickBot="1">
      <c r="A231" s="3"/>
      <c r="K231" s="65" t="s">
        <v>55</v>
      </c>
      <c r="L231" s="449"/>
      <c r="M231" s="449"/>
    </row>
    <row r="232" spans="1:11" ht="15.75" customHeight="1">
      <c r="A232" s="515" t="s">
        <v>59</v>
      </c>
      <c r="B232" s="374" t="s">
        <v>13</v>
      </c>
      <c r="C232" s="374" t="s">
        <v>14</v>
      </c>
      <c r="D232" s="374" t="s">
        <v>15</v>
      </c>
      <c r="E232" s="374"/>
      <c r="F232" s="374" t="s">
        <v>43</v>
      </c>
      <c r="G232" s="433"/>
      <c r="H232" s="433"/>
      <c r="I232" s="374" t="s">
        <v>172</v>
      </c>
      <c r="J232" s="433"/>
      <c r="K232" s="434"/>
    </row>
    <row r="233" spans="1:11" ht="30.75" thickBot="1">
      <c r="A233" s="516"/>
      <c r="B233" s="517"/>
      <c r="C233" s="517"/>
      <c r="D233" s="375"/>
      <c r="E233" s="375"/>
      <c r="F233" s="241" t="s">
        <v>20</v>
      </c>
      <c r="G233" s="241" t="s">
        <v>21</v>
      </c>
      <c r="H233" s="241" t="s">
        <v>62</v>
      </c>
      <c r="I233" s="241" t="s">
        <v>20</v>
      </c>
      <c r="J233" s="241" t="s">
        <v>21</v>
      </c>
      <c r="K233" s="242" t="s">
        <v>63</v>
      </c>
    </row>
    <row r="234" spans="1:11" ht="15.75" thickBot="1">
      <c r="A234" s="243">
        <v>1</v>
      </c>
      <c r="B234" s="244">
        <v>2</v>
      </c>
      <c r="C234" s="245">
        <v>3</v>
      </c>
      <c r="D234" s="373">
        <v>4</v>
      </c>
      <c r="E234" s="373"/>
      <c r="F234" s="244">
        <v>5</v>
      </c>
      <c r="G234" s="244">
        <v>6</v>
      </c>
      <c r="H234" s="244">
        <v>7</v>
      </c>
      <c r="I234" s="244">
        <v>8</v>
      </c>
      <c r="J234" s="244">
        <v>9</v>
      </c>
      <c r="K234" s="246">
        <v>10</v>
      </c>
    </row>
    <row r="235" spans="1:11" s="106" customFormat="1" ht="37.5" customHeight="1" hidden="1">
      <c r="A235" s="247"/>
      <c r="B235" s="248"/>
      <c r="C235" s="249"/>
      <c r="D235" s="376"/>
      <c r="E235" s="376"/>
      <c r="F235" s="250"/>
      <c r="G235" s="250"/>
      <c r="H235" s="250"/>
      <c r="I235" s="250"/>
      <c r="J235" s="250"/>
      <c r="K235" s="328"/>
    </row>
    <row r="236" spans="1:11" s="106" customFormat="1" ht="44.25" customHeight="1">
      <c r="A236" s="251" t="s">
        <v>141</v>
      </c>
      <c r="B236" s="252" t="s">
        <v>189</v>
      </c>
      <c r="C236" s="253"/>
      <c r="D236" s="369"/>
      <c r="E236" s="369"/>
      <c r="F236" s="254"/>
      <c r="G236" s="254"/>
      <c r="H236" s="254"/>
      <c r="I236" s="254"/>
      <c r="J236" s="254"/>
      <c r="K236" s="255"/>
    </row>
    <row r="237" spans="1:11" s="106" customFormat="1" ht="16.5" customHeight="1">
      <c r="A237" s="256"/>
      <c r="B237" s="257" t="s">
        <v>16</v>
      </c>
      <c r="C237" s="258"/>
      <c r="D237" s="379"/>
      <c r="E237" s="379"/>
      <c r="F237" s="259"/>
      <c r="G237" s="259"/>
      <c r="H237" s="259"/>
      <c r="I237" s="259"/>
      <c r="J237" s="259"/>
      <c r="K237" s="260"/>
    </row>
    <row r="238" spans="1:11" s="106" customFormat="1" ht="88.5" customHeight="1">
      <c r="A238" s="256"/>
      <c r="B238" s="608" t="s">
        <v>250</v>
      </c>
      <c r="C238" s="261" t="s">
        <v>127</v>
      </c>
      <c r="D238" s="379" t="s">
        <v>237</v>
      </c>
      <c r="E238" s="379"/>
      <c r="F238" s="172">
        <f>E132</f>
        <v>66120</v>
      </c>
      <c r="G238" s="259"/>
      <c r="H238" s="172">
        <f>F238+G238</f>
        <v>66120</v>
      </c>
      <c r="I238" s="172">
        <f>I132</f>
        <v>69600</v>
      </c>
      <c r="J238" s="259"/>
      <c r="K238" s="212">
        <f>I238+J238</f>
        <v>69600</v>
      </c>
    </row>
    <row r="239" spans="1:11" s="106" customFormat="1" ht="17.25" customHeight="1">
      <c r="A239" s="256"/>
      <c r="B239" s="185" t="s">
        <v>17</v>
      </c>
      <c r="C239" s="262"/>
      <c r="D239" s="379"/>
      <c r="E239" s="379"/>
      <c r="F239" s="259"/>
      <c r="G239" s="259"/>
      <c r="H239" s="259"/>
      <c r="I239" s="259"/>
      <c r="J239" s="259"/>
      <c r="K239" s="260"/>
    </row>
    <row r="240" spans="1:11" s="106" customFormat="1" ht="23.25" customHeight="1">
      <c r="A240" s="256"/>
      <c r="B240" s="112" t="s">
        <v>90</v>
      </c>
      <c r="C240" s="262" t="s">
        <v>114</v>
      </c>
      <c r="D240" s="379" t="s">
        <v>215</v>
      </c>
      <c r="E240" s="379"/>
      <c r="F240" s="259">
        <v>580</v>
      </c>
      <c r="G240" s="259"/>
      <c r="H240" s="259">
        <v>580</v>
      </c>
      <c r="I240" s="259">
        <v>580</v>
      </c>
      <c r="J240" s="259"/>
      <c r="K240" s="260">
        <v>580</v>
      </c>
    </row>
    <row r="241" spans="1:11" s="106" customFormat="1" ht="16.5" customHeight="1">
      <c r="A241" s="256"/>
      <c r="B241" s="185" t="s">
        <v>18</v>
      </c>
      <c r="C241" s="262"/>
      <c r="D241" s="379"/>
      <c r="E241" s="379"/>
      <c r="F241" s="259"/>
      <c r="G241" s="259"/>
      <c r="H241" s="259"/>
      <c r="I241" s="259"/>
      <c r="J241" s="259"/>
      <c r="K241" s="260"/>
    </row>
    <row r="242" spans="1:11" s="106" customFormat="1" ht="47.25" customHeight="1">
      <c r="A242" s="256"/>
      <c r="B242" s="112" t="s">
        <v>253</v>
      </c>
      <c r="C242" s="262" t="s">
        <v>115</v>
      </c>
      <c r="D242" s="379" t="s">
        <v>116</v>
      </c>
      <c r="E242" s="379"/>
      <c r="F242" s="172">
        <f>F238/F240</f>
        <v>114</v>
      </c>
      <c r="G242" s="172"/>
      <c r="H242" s="172">
        <f>H238/H240</f>
        <v>114</v>
      </c>
      <c r="I242" s="172">
        <f>I238/I240</f>
        <v>120</v>
      </c>
      <c r="J242" s="172"/>
      <c r="K242" s="212">
        <f>K238/K240</f>
        <v>120</v>
      </c>
    </row>
    <row r="243" spans="1:11" s="106" customFormat="1" ht="18" customHeight="1">
      <c r="A243" s="256"/>
      <c r="B243" s="185" t="s">
        <v>19</v>
      </c>
      <c r="C243" s="263"/>
      <c r="D243" s="379"/>
      <c r="E243" s="379"/>
      <c r="F243" s="259"/>
      <c r="G243" s="259"/>
      <c r="H243" s="259"/>
      <c r="I243" s="259"/>
      <c r="J243" s="259"/>
      <c r="K243" s="260"/>
    </row>
    <row r="244" spans="1:11" s="106" customFormat="1" ht="66" customHeight="1">
      <c r="A244" s="256"/>
      <c r="B244" s="112" t="s">
        <v>259</v>
      </c>
      <c r="C244" s="262" t="s">
        <v>260</v>
      </c>
      <c r="D244" s="379" t="s">
        <v>124</v>
      </c>
      <c r="E244" s="379"/>
      <c r="F244" s="259">
        <v>100</v>
      </c>
      <c r="G244" s="259"/>
      <c r="H244" s="259">
        <v>100</v>
      </c>
      <c r="I244" s="259">
        <v>100</v>
      </c>
      <c r="J244" s="259"/>
      <c r="K244" s="260">
        <v>100</v>
      </c>
    </row>
    <row r="245" spans="1:11" s="106" customFormat="1" ht="120.75" customHeight="1">
      <c r="A245" s="264" t="s">
        <v>134</v>
      </c>
      <c r="B245" s="195" t="s">
        <v>229</v>
      </c>
      <c r="C245" s="262"/>
      <c r="D245" s="379"/>
      <c r="E245" s="379"/>
      <c r="F245" s="259"/>
      <c r="G245" s="259"/>
      <c r="H245" s="259"/>
      <c r="I245" s="259"/>
      <c r="J245" s="259"/>
      <c r="K245" s="260"/>
    </row>
    <row r="246" spans="1:11" s="106" customFormat="1" ht="15" customHeight="1">
      <c r="A246" s="256"/>
      <c r="B246" s="257" t="s">
        <v>16</v>
      </c>
      <c r="C246" s="262"/>
      <c r="D246" s="379"/>
      <c r="E246" s="379"/>
      <c r="F246" s="259"/>
      <c r="G246" s="259"/>
      <c r="H246" s="259"/>
      <c r="I246" s="259"/>
      <c r="J246" s="259"/>
      <c r="K246" s="260"/>
    </row>
    <row r="247" spans="1:11" s="106" customFormat="1" ht="92.25" customHeight="1">
      <c r="A247" s="256"/>
      <c r="B247" s="196" t="s">
        <v>91</v>
      </c>
      <c r="C247" s="261" t="s">
        <v>127</v>
      </c>
      <c r="D247" s="379" t="s">
        <v>237</v>
      </c>
      <c r="E247" s="379"/>
      <c r="F247" s="172">
        <f>E133</f>
        <v>15330</v>
      </c>
      <c r="G247" s="259"/>
      <c r="H247" s="172">
        <f>F247+G247</f>
        <v>15330</v>
      </c>
      <c r="I247" s="172">
        <f>I133</f>
        <v>16060</v>
      </c>
      <c r="J247" s="259"/>
      <c r="K247" s="212">
        <f>I247+J247</f>
        <v>16060</v>
      </c>
    </row>
    <row r="248" spans="1:11" s="106" customFormat="1" ht="18.75" customHeight="1">
      <c r="A248" s="256"/>
      <c r="B248" s="195" t="s">
        <v>17</v>
      </c>
      <c r="C248" s="262"/>
      <c r="D248" s="379"/>
      <c r="E248" s="379"/>
      <c r="F248" s="259"/>
      <c r="G248" s="259"/>
      <c r="H248" s="259"/>
      <c r="I248" s="259"/>
      <c r="J248" s="259"/>
      <c r="K248" s="260"/>
    </row>
    <row r="249" spans="1:11" s="106" customFormat="1" ht="27.75" customHeight="1">
      <c r="A249" s="256"/>
      <c r="B249" s="190" t="s">
        <v>92</v>
      </c>
      <c r="C249" s="262" t="s">
        <v>114</v>
      </c>
      <c r="D249" s="379" t="s">
        <v>118</v>
      </c>
      <c r="E249" s="379"/>
      <c r="F249" s="259">
        <v>2</v>
      </c>
      <c r="G249" s="259"/>
      <c r="H249" s="259">
        <v>2</v>
      </c>
      <c r="I249" s="259">
        <v>2</v>
      </c>
      <c r="J249" s="259"/>
      <c r="K249" s="260">
        <v>2</v>
      </c>
    </row>
    <row r="250" spans="1:11" s="106" customFormat="1" ht="17.25" customHeight="1">
      <c r="A250" s="256"/>
      <c r="B250" s="195" t="s">
        <v>18</v>
      </c>
      <c r="C250" s="265"/>
      <c r="D250" s="379"/>
      <c r="E250" s="379"/>
      <c r="F250" s="259"/>
      <c r="G250" s="259"/>
      <c r="H250" s="259"/>
      <c r="I250" s="259"/>
      <c r="J250" s="259"/>
      <c r="K250" s="260"/>
    </row>
    <row r="251" spans="1:11" s="106" customFormat="1" ht="19.5" customHeight="1">
      <c r="A251" s="256"/>
      <c r="B251" s="196" t="s">
        <v>93</v>
      </c>
      <c r="C251" s="265" t="s">
        <v>115</v>
      </c>
      <c r="D251" s="379" t="s">
        <v>116</v>
      </c>
      <c r="E251" s="389"/>
      <c r="F251" s="172">
        <f>F247/F249/366</f>
        <v>20.942622950819672</v>
      </c>
      <c r="G251" s="172"/>
      <c r="H251" s="172">
        <f>H247/H249/366</f>
        <v>20.942622950819672</v>
      </c>
      <c r="I251" s="172">
        <f>I247/I249/365</f>
        <v>22</v>
      </c>
      <c r="J251" s="172"/>
      <c r="K251" s="212">
        <f>K247/K249/365</f>
        <v>22</v>
      </c>
    </row>
    <row r="252" spans="1:11" s="106" customFormat="1" ht="18.75" customHeight="1">
      <c r="A252" s="256"/>
      <c r="B252" s="195" t="s">
        <v>19</v>
      </c>
      <c r="C252" s="265"/>
      <c r="D252" s="379"/>
      <c r="E252" s="379"/>
      <c r="F252" s="259"/>
      <c r="G252" s="259"/>
      <c r="H252" s="259"/>
      <c r="I252" s="259"/>
      <c r="J252" s="259"/>
      <c r="K252" s="260"/>
    </row>
    <row r="253" spans="1:11" s="106" customFormat="1" ht="73.5" customHeight="1">
      <c r="A253" s="256"/>
      <c r="B253" s="190" t="s">
        <v>261</v>
      </c>
      <c r="C253" s="262" t="s">
        <v>260</v>
      </c>
      <c r="D253" s="379" t="s">
        <v>271</v>
      </c>
      <c r="E253" s="379"/>
      <c r="F253" s="259">
        <v>100</v>
      </c>
      <c r="G253" s="259"/>
      <c r="H253" s="259">
        <v>100</v>
      </c>
      <c r="I253" s="259">
        <v>100</v>
      </c>
      <c r="J253" s="259"/>
      <c r="K253" s="260">
        <v>100</v>
      </c>
    </row>
    <row r="254" spans="1:11" s="106" customFormat="1" ht="71.25" customHeight="1">
      <c r="A254" s="264" t="s">
        <v>135</v>
      </c>
      <c r="B254" s="257" t="s">
        <v>231</v>
      </c>
      <c r="C254" s="265"/>
      <c r="D254" s="379"/>
      <c r="E254" s="379"/>
      <c r="F254" s="259"/>
      <c r="G254" s="259"/>
      <c r="H254" s="259"/>
      <c r="I254" s="259"/>
      <c r="J254" s="259"/>
      <c r="K254" s="260"/>
    </row>
    <row r="255" spans="1:11" ht="18.75" customHeight="1">
      <c r="A255" s="266"/>
      <c r="B255" s="267" t="s">
        <v>16</v>
      </c>
      <c r="C255" s="268"/>
      <c r="D255" s="367"/>
      <c r="E255" s="367"/>
      <c r="F255" s="231"/>
      <c r="G255" s="231"/>
      <c r="H255" s="231"/>
      <c r="I255" s="231"/>
      <c r="J255" s="231"/>
      <c r="K255" s="269"/>
    </row>
    <row r="256" spans="1:11" ht="84.75" customHeight="1">
      <c r="A256" s="266"/>
      <c r="B256" s="190" t="s">
        <v>94</v>
      </c>
      <c r="C256" s="261" t="s">
        <v>127</v>
      </c>
      <c r="D256" s="379" t="s">
        <v>237</v>
      </c>
      <c r="E256" s="379"/>
      <c r="F256" s="172">
        <f>E134</f>
        <v>4360</v>
      </c>
      <c r="G256" s="231"/>
      <c r="H256" s="172">
        <f>F256+G256</f>
        <v>4360</v>
      </c>
      <c r="I256" s="172">
        <f>I134</f>
        <v>4582</v>
      </c>
      <c r="J256" s="231"/>
      <c r="K256" s="212">
        <f>I256+J256</f>
        <v>4582</v>
      </c>
    </row>
    <row r="257" spans="1:11" ht="14.25" customHeight="1">
      <c r="A257" s="266"/>
      <c r="B257" s="195" t="s">
        <v>17</v>
      </c>
      <c r="C257" s="268"/>
      <c r="D257" s="367"/>
      <c r="E257" s="367"/>
      <c r="F257" s="231"/>
      <c r="G257" s="231"/>
      <c r="H257" s="231"/>
      <c r="I257" s="231"/>
      <c r="J257" s="231"/>
      <c r="K257" s="269"/>
    </row>
    <row r="258" spans="1:11" ht="30.75" customHeight="1">
      <c r="A258" s="266"/>
      <c r="B258" s="190" t="s">
        <v>95</v>
      </c>
      <c r="C258" s="261" t="s">
        <v>114</v>
      </c>
      <c r="D258" s="367" t="s">
        <v>119</v>
      </c>
      <c r="E258" s="367"/>
      <c r="F258" s="231">
        <v>3</v>
      </c>
      <c r="G258" s="231"/>
      <c r="H258" s="231">
        <f>F258</f>
        <v>3</v>
      </c>
      <c r="I258" s="231">
        <v>3</v>
      </c>
      <c r="J258" s="231"/>
      <c r="K258" s="269">
        <f>I258</f>
        <v>3</v>
      </c>
    </row>
    <row r="259" spans="1:11" ht="21" customHeight="1">
      <c r="A259" s="266"/>
      <c r="B259" s="185" t="s">
        <v>18</v>
      </c>
      <c r="C259" s="268"/>
      <c r="D259" s="367"/>
      <c r="E259" s="367"/>
      <c r="F259" s="231"/>
      <c r="G259" s="231"/>
      <c r="H259" s="231"/>
      <c r="I259" s="231"/>
      <c r="J259" s="231"/>
      <c r="K259" s="269"/>
    </row>
    <row r="260" spans="1:11" ht="42.75" customHeight="1">
      <c r="A260" s="266"/>
      <c r="B260" s="112" t="s">
        <v>96</v>
      </c>
      <c r="C260" s="224" t="s">
        <v>120</v>
      </c>
      <c r="D260" s="367" t="s">
        <v>269</v>
      </c>
      <c r="E260" s="367"/>
      <c r="F260" s="172">
        <f>F256/F258</f>
        <v>1453.3333333333333</v>
      </c>
      <c r="G260" s="172"/>
      <c r="H260" s="172">
        <f>H256/H258</f>
        <v>1453.3333333333333</v>
      </c>
      <c r="I260" s="172">
        <f>I256/I258</f>
        <v>1527.3333333333333</v>
      </c>
      <c r="J260" s="172"/>
      <c r="K260" s="212">
        <f>K256/K258</f>
        <v>1527.3333333333333</v>
      </c>
    </row>
    <row r="261" spans="1:11" ht="16.5" customHeight="1">
      <c r="A261" s="266"/>
      <c r="B261" s="185" t="s">
        <v>19</v>
      </c>
      <c r="C261" s="268"/>
      <c r="D261" s="367"/>
      <c r="E261" s="367"/>
      <c r="F261" s="231"/>
      <c r="G261" s="231"/>
      <c r="H261" s="231"/>
      <c r="I261" s="231"/>
      <c r="J261" s="231"/>
      <c r="K261" s="269"/>
    </row>
    <row r="262" spans="1:11" ht="24.75" customHeight="1">
      <c r="A262" s="271"/>
      <c r="B262" s="112" t="s">
        <v>97</v>
      </c>
      <c r="C262" s="268" t="s">
        <v>260</v>
      </c>
      <c r="D262" s="367" t="s">
        <v>116</v>
      </c>
      <c r="E262" s="367"/>
      <c r="F262" s="259">
        <v>100</v>
      </c>
      <c r="G262" s="231"/>
      <c r="H262" s="259">
        <v>100</v>
      </c>
      <c r="I262" s="259">
        <v>100</v>
      </c>
      <c r="J262" s="231"/>
      <c r="K262" s="260">
        <v>100</v>
      </c>
    </row>
    <row r="263" spans="1:11" ht="51" customHeight="1">
      <c r="A263" s="271" t="s">
        <v>136</v>
      </c>
      <c r="B263" s="353" t="s">
        <v>227</v>
      </c>
      <c r="C263" s="272"/>
      <c r="D263" s="384"/>
      <c r="E263" s="385"/>
      <c r="F263" s="231"/>
      <c r="G263" s="231"/>
      <c r="H263" s="231"/>
      <c r="I263" s="231"/>
      <c r="J263" s="231"/>
      <c r="K263" s="269"/>
    </row>
    <row r="264" spans="1:11" ht="15.75" customHeight="1">
      <c r="A264" s="271"/>
      <c r="B264" s="185" t="s">
        <v>16</v>
      </c>
      <c r="C264" s="180"/>
      <c r="D264" s="371"/>
      <c r="E264" s="372"/>
      <c r="F264" s="231"/>
      <c r="G264" s="231"/>
      <c r="H264" s="231"/>
      <c r="I264" s="231"/>
      <c r="J264" s="231"/>
      <c r="K264" s="269"/>
    </row>
    <row r="265" spans="1:11" ht="90" customHeight="1">
      <c r="A265" s="271"/>
      <c r="B265" s="209" t="s">
        <v>109</v>
      </c>
      <c r="C265" s="178" t="s">
        <v>254</v>
      </c>
      <c r="D265" s="379" t="s">
        <v>237</v>
      </c>
      <c r="E265" s="379"/>
      <c r="F265" s="172">
        <f>E135</f>
        <v>4976</v>
      </c>
      <c r="G265" s="231"/>
      <c r="H265" s="172">
        <f>F265+G265</f>
        <v>4976</v>
      </c>
      <c r="I265" s="172">
        <f>I135</f>
        <v>5225</v>
      </c>
      <c r="J265" s="231"/>
      <c r="K265" s="212">
        <f>I265+J265</f>
        <v>5225</v>
      </c>
    </row>
    <row r="266" spans="1:11" ht="15.75" customHeight="1">
      <c r="A266" s="271"/>
      <c r="B266" s="195" t="s">
        <v>17</v>
      </c>
      <c r="C266" s="181"/>
      <c r="D266" s="368"/>
      <c r="E266" s="368"/>
      <c r="F266" s="231"/>
      <c r="G266" s="231"/>
      <c r="H266" s="231"/>
      <c r="I266" s="231"/>
      <c r="J266" s="231"/>
      <c r="K266" s="269"/>
    </row>
    <row r="267" spans="1:11" ht="16.5" customHeight="1">
      <c r="A267" s="271"/>
      <c r="B267" s="190" t="s">
        <v>110</v>
      </c>
      <c r="C267" s="180" t="s">
        <v>128</v>
      </c>
      <c r="D267" s="367" t="s">
        <v>116</v>
      </c>
      <c r="E267" s="367"/>
      <c r="F267" s="231">
        <v>2</v>
      </c>
      <c r="G267" s="231"/>
      <c r="H267" s="231">
        <f>F267</f>
        <v>2</v>
      </c>
      <c r="I267" s="231">
        <v>2</v>
      </c>
      <c r="J267" s="231"/>
      <c r="K267" s="269">
        <f>I267</f>
        <v>2</v>
      </c>
    </row>
    <row r="268" spans="1:11" ht="16.5" customHeight="1">
      <c r="A268" s="271"/>
      <c r="B268" s="195" t="s">
        <v>18</v>
      </c>
      <c r="C268" s="180"/>
      <c r="D268" s="367"/>
      <c r="E268" s="367"/>
      <c r="F268" s="231"/>
      <c r="G268" s="231"/>
      <c r="H268" s="231"/>
      <c r="I268" s="231"/>
      <c r="J268" s="231"/>
      <c r="K268" s="269"/>
    </row>
    <row r="269" spans="1:11" ht="20.25" customHeight="1">
      <c r="A269" s="271"/>
      <c r="B269" s="190" t="s">
        <v>111</v>
      </c>
      <c r="C269" s="180" t="s">
        <v>115</v>
      </c>
      <c r="D269" s="367" t="s">
        <v>116</v>
      </c>
      <c r="E269" s="367"/>
      <c r="F269" s="213">
        <f>SUM(F265/F267)</f>
        <v>2488</v>
      </c>
      <c r="G269" s="213"/>
      <c r="H269" s="213">
        <f>SUM(H265/H267)</f>
        <v>2488</v>
      </c>
      <c r="I269" s="213">
        <f>SUM(I265/I267)</f>
        <v>2612.5</v>
      </c>
      <c r="J269" s="213"/>
      <c r="K269" s="275">
        <f>SUM(K265/K267)</f>
        <v>2612.5</v>
      </c>
    </row>
    <row r="270" spans="1:11" ht="17.25" customHeight="1">
      <c r="A270" s="271"/>
      <c r="B270" s="195" t="s">
        <v>19</v>
      </c>
      <c r="C270" s="181"/>
      <c r="D270" s="368"/>
      <c r="E270" s="368"/>
      <c r="F270" s="231"/>
      <c r="G270" s="231"/>
      <c r="H270" s="231"/>
      <c r="I270" s="231"/>
      <c r="J270" s="231"/>
      <c r="K270" s="269"/>
    </row>
    <row r="271" spans="1:11" ht="21.75" customHeight="1">
      <c r="A271" s="271"/>
      <c r="B271" s="205" t="s">
        <v>112</v>
      </c>
      <c r="C271" s="175" t="s">
        <v>117</v>
      </c>
      <c r="D271" s="387" t="s">
        <v>116</v>
      </c>
      <c r="E271" s="387"/>
      <c r="F271" s="259">
        <v>100</v>
      </c>
      <c r="G271" s="231"/>
      <c r="H271" s="259">
        <v>100</v>
      </c>
      <c r="I271" s="259">
        <v>100</v>
      </c>
      <c r="J271" s="231"/>
      <c r="K271" s="260">
        <v>100</v>
      </c>
    </row>
    <row r="272" spans="1:11" ht="39" customHeight="1">
      <c r="A272" s="274" t="s">
        <v>137</v>
      </c>
      <c r="B272" s="353" t="s">
        <v>125</v>
      </c>
      <c r="C272" s="268"/>
      <c r="D272" s="384"/>
      <c r="E272" s="385"/>
      <c r="F272" s="231"/>
      <c r="G272" s="231"/>
      <c r="H272" s="231"/>
      <c r="I272" s="231"/>
      <c r="J272" s="231"/>
      <c r="K272" s="269"/>
    </row>
    <row r="273" spans="1:11" ht="18.75" customHeight="1">
      <c r="A273" s="266"/>
      <c r="B273" s="267" t="s">
        <v>16</v>
      </c>
      <c r="C273" s="268"/>
      <c r="D273" s="367"/>
      <c r="E273" s="367"/>
      <c r="F273" s="231"/>
      <c r="G273" s="231"/>
      <c r="H273" s="231"/>
      <c r="I273" s="231"/>
      <c r="J273" s="231"/>
      <c r="K273" s="269"/>
    </row>
    <row r="274" spans="1:11" ht="86.25" customHeight="1">
      <c r="A274" s="266"/>
      <c r="B274" s="190" t="s">
        <v>101</v>
      </c>
      <c r="C274" s="261" t="s">
        <v>127</v>
      </c>
      <c r="D274" s="379" t="s">
        <v>237</v>
      </c>
      <c r="E274" s="379"/>
      <c r="F274" s="172">
        <f>E136</f>
        <v>13540</v>
      </c>
      <c r="G274" s="231"/>
      <c r="H274" s="172">
        <f>F274+G274</f>
        <v>13540</v>
      </c>
      <c r="I274" s="172">
        <f>I136</f>
        <v>14231</v>
      </c>
      <c r="J274" s="231"/>
      <c r="K274" s="212">
        <f>I274+J274</f>
        <v>14231</v>
      </c>
    </row>
    <row r="275" spans="1:11" ht="13.5" customHeight="1">
      <c r="A275" s="266"/>
      <c r="B275" s="195" t="s">
        <v>17</v>
      </c>
      <c r="C275" s="268"/>
      <c r="D275" s="367"/>
      <c r="E275" s="367"/>
      <c r="F275" s="231"/>
      <c r="G275" s="231"/>
      <c r="H275" s="231"/>
      <c r="I275" s="231"/>
      <c r="J275" s="231"/>
      <c r="K275" s="269"/>
    </row>
    <row r="276" spans="1:11" ht="22.5" customHeight="1">
      <c r="A276" s="266"/>
      <c r="B276" s="190" t="s">
        <v>102</v>
      </c>
      <c r="C276" s="261" t="s">
        <v>114</v>
      </c>
      <c r="D276" s="367" t="s">
        <v>116</v>
      </c>
      <c r="E276" s="367"/>
      <c r="F276" s="231">
        <v>36</v>
      </c>
      <c r="G276" s="231"/>
      <c r="H276" s="231">
        <f>F276</f>
        <v>36</v>
      </c>
      <c r="I276" s="231">
        <v>36</v>
      </c>
      <c r="J276" s="231"/>
      <c r="K276" s="269">
        <f>I276</f>
        <v>36</v>
      </c>
    </row>
    <row r="277" spans="1:11" ht="24.75" customHeight="1">
      <c r="A277" s="266"/>
      <c r="B277" s="195" t="s">
        <v>18</v>
      </c>
      <c r="C277" s="268"/>
      <c r="D277" s="367"/>
      <c r="E277" s="367"/>
      <c r="F277" s="231"/>
      <c r="G277" s="231"/>
      <c r="H277" s="231"/>
      <c r="I277" s="231"/>
      <c r="J277" s="231"/>
      <c r="K277" s="269"/>
    </row>
    <row r="278" spans="1:11" ht="44.25" customHeight="1">
      <c r="A278" s="266"/>
      <c r="B278" s="190" t="s">
        <v>103</v>
      </c>
      <c r="C278" s="261" t="s">
        <v>255</v>
      </c>
      <c r="D278" s="367" t="s">
        <v>116</v>
      </c>
      <c r="E278" s="367"/>
      <c r="F278" s="213">
        <f>SUM(F274/F276)</f>
        <v>376.1111111111111</v>
      </c>
      <c r="G278" s="213"/>
      <c r="H278" s="213">
        <f>SUM(H274/H276)</f>
        <v>376.1111111111111</v>
      </c>
      <c r="I278" s="213">
        <f>SUM(I274/I276)</f>
        <v>395.30555555555554</v>
      </c>
      <c r="J278" s="213"/>
      <c r="K278" s="275">
        <f>SUM(K274/K276)</f>
        <v>395.30555555555554</v>
      </c>
    </row>
    <row r="279" spans="1:11" ht="15.75" customHeight="1">
      <c r="A279" s="276"/>
      <c r="B279" s="195" t="s">
        <v>19</v>
      </c>
      <c r="C279" s="272"/>
      <c r="D279" s="367"/>
      <c r="E279" s="367"/>
      <c r="F279" s="231"/>
      <c r="G279" s="231"/>
      <c r="H279" s="231"/>
      <c r="I279" s="231"/>
      <c r="J279" s="231"/>
      <c r="K279" s="269"/>
    </row>
    <row r="280" spans="1:11" ht="28.5" customHeight="1">
      <c r="A280" s="276"/>
      <c r="B280" s="270" t="s">
        <v>104</v>
      </c>
      <c r="C280" s="268" t="s">
        <v>260</v>
      </c>
      <c r="D280" s="367" t="s">
        <v>116</v>
      </c>
      <c r="E280" s="367"/>
      <c r="F280" s="259">
        <v>100</v>
      </c>
      <c r="G280" s="231"/>
      <c r="H280" s="259">
        <v>100</v>
      </c>
      <c r="I280" s="259">
        <v>100</v>
      </c>
      <c r="J280" s="231"/>
      <c r="K280" s="260">
        <v>100</v>
      </c>
    </row>
    <row r="281" spans="1:11" ht="42.75">
      <c r="A281" s="276" t="s">
        <v>138</v>
      </c>
      <c r="B281" s="267" t="s">
        <v>126</v>
      </c>
      <c r="C281" s="272"/>
      <c r="D281" s="367"/>
      <c r="E281" s="367"/>
      <c r="F281" s="231"/>
      <c r="G281" s="231"/>
      <c r="H281" s="231"/>
      <c r="I281" s="231"/>
      <c r="J281" s="231"/>
      <c r="K281" s="269"/>
    </row>
    <row r="282" spans="1:11" ht="18" customHeight="1">
      <c r="A282" s="276"/>
      <c r="B282" s="267" t="s">
        <v>16</v>
      </c>
      <c r="C282" s="273"/>
      <c r="D282" s="383"/>
      <c r="E282" s="383"/>
      <c r="F282" s="231"/>
      <c r="G282" s="231"/>
      <c r="H282" s="231"/>
      <c r="I282" s="231"/>
      <c r="J282" s="231"/>
      <c r="K282" s="269"/>
    </row>
    <row r="283" spans="1:11" ht="72" customHeight="1">
      <c r="A283" s="276"/>
      <c r="B283" s="270" t="s">
        <v>105</v>
      </c>
      <c r="C283" s="261" t="s">
        <v>254</v>
      </c>
      <c r="D283" s="379" t="s">
        <v>237</v>
      </c>
      <c r="E283" s="379"/>
      <c r="F283" s="172">
        <f>E137</f>
        <v>528000</v>
      </c>
      <c r="G283" s="231"/>
      <c r="H283" s="172">
        <f>F283+G283</f>
        <v>528000</v>
      </c>
      <c r="I283" s="172">
        <f>I137</f>
        <v>528000</v>
      </c>
      <c r="J283" s="231"/>
      <c r="K283" s="212">
        <f>I283+J283</f>
        <v>528000</v>
      </c>
    </row>
    <row r="284" spans="1:11" ht="16.5" customHeight="1">
      <c r="A284" s="276"/>
      <c r="B284" s="267" t="s">
        <v>17</v>
      </c>
      <c r="C284" s="268"/>
      <c r="D284" s="367"/>
      <c r="E284" s="367"/>
      <c r="F284" s="231"/>
      <c r="G284" s="231"/>
      <c r="H284" s="231"/>
      <c r="I284" s="231"/>
      <c r="J284" s="231"/>
      <c r="K284" s="269"/>
    </row>
    <row r="285" spans="1:11" ht="75" customHeight="1">
      <c r="A285" s="276"/>
      <c r="B285" s="277" t="s">
        <v>106</v>
      </c>
      <c r="C285" s="278" t="s">
        <v>268</v>
      </c>
      <c r="D285" s="367" t="s">
        <v>122</v>
      </c>
      <c r="E285" s="367"/>
      <c r="F285" s="231">
        <v>22</v>
      </c>
      <c r="G285" s="231"/>
      <c r="H285" s="231">
        <f>F285</f>
        <v>22</v>
      </c>
      <c r="I285" s="231">
        <v>22</v>
      </c>
      <c r="J285" s="231"/>
      <c r="K285" s="269">
        <f>I285</f>
        <v>22</v>
      </c>
    </row>
    <row r="286" spans="1:11" ht="15.75" customHeight="1">
      <c r="A286" s="276"/>
      <c r="B286" s="267" t="s">
        <v>18</v>
      </c>
      <c r="C286" s="278"/>
      <c r="D286" s="367"/>
      <c r="E286" s="367"/>
      <c r="F286" s="231"/>
      <c r="G286" s="231"/>
      <c r="H286" s="231"/>
      <c r="I286" s="231"/>
      <c r="J286" s="231"/>
      <c r="K286" s="269"/>
    </row>
    <row r="287" spans="1:11" ht="84.75" customHeight="1">
      <c r="A287" s="276"/>
      <c r="B287" s="270" t="s">
        <v>256</v>
      </c>
      <c r="C287" s="261" t="s">
        <v>270</v>
      </c>
      <c r="D287" s="367" t="s">
        <v>123</v>
      </c>
      <c r="E287" s="367"/>
      <c r="F287" s="172">
        <f>F283/F285/12</f>
        <v>2000</v>
      </c>
      <c r="G287" s="172"/>
      <c r="H287" s="172">
        <f>H283/H285/12</f>
        <v>2000</v>
      </c>
      <c r="I287" s="172">
        <f>I283/I285/12</f>
        <v>2000</v>
      </c>
      <c r="J287" s="172"/>
      <c r="K287" s="212">
        <f>K283/K285/12</f>
        <v>2000</v>
      </c>
    </row>
    <row r="288" spans="1:11" ht="14.25" customHeight="1">
      <c r="A288" s="276"/>
      <c r="B288" s="267" t="s">
        <v>19</v>
      </c>
      <c r="C288" s="272"/>
      <c r="D288" s="386"/>
      <c r="E288" s="386"/>
      <c r="F288" s="231"/>
      <c r="G288" s="231"/>
      <c r="H288" s="231"/>
      <c r="I288" s="231"/>
      <c r="J288" s="231"/>
      <c r="K288" s="269"/>
    </row>
    <row r="289" spans="1:11" ht="39" customHeight="1">
      <c r="A289" s="276"/>
      <c r="B289" s="270" t="s">
        <v>264</v>
      </c>
      <c r="C289" s="268" t="s">
        <v>260</v>
      </c>
      <c r="D289" s="367" t="s">
        <v>116</v>
      </c>
      <c r="E289" s="367"/>
      <c r="F289" s="259">
        <v>100</v>
      </c>
      <c r="G289" s="231"/>
      <c r="H289" s="259">
        <v>100</v>
      </c>
      <c r="I289" s="259">
        <v>100</v>
      </c>
      <c r="J289" s="231"/>
      <c r="K289" s="260">
        <v>100</v>
      </c>
    </row>
    <row r="290" spans="1:11" ht="70.5" customHeight="1">
      <c r="A290" s="271" t="s">
        <v>139</v>
      </c>
      <c r="B290" s="280" t="s">
        <v>232</v>
      </c>
      <c r="C290" s="279"/>
      <c r="D290" s="367"/>
      <c r="E290" s="367"/>
      <c r="F290" s="231"/>
      <c r="G290" s="231"/>
      <c r="H290" s="231"/>
      <c r="I290" s="231"/>
      <c r="J290" s="231"/>
      <c r="K290" s="269"/>
    </row>
    <row r="291" spans="1:11" ht="17.25" customHeight="1">
      <c r="A291" s="276"/>
      <c r="B291" s="267" t="s">
        <v>16</v>
      </c>
      <c r="C291" s="279"/>
      <c r="D291" s="367"/>
      <c r="E291" s="367"/>
      <c r="F291" s="231"/>
      <c r="G291" s="231"/>
      <c r="H291" s="231"/>
      <c r="I291" s="231"/>
      <c r="J291" s="231"/>
      <c r="K291" s="269"/>
    </row>
    <row r="292" spans="1:11" ht="69" customHeight="1">
      <c r="A292" s="276"/>
      <c r="B292" s="206" t="s">
        <v>251</v>
      </c>
      <c r="C292" s="261" t="s">
        <v>254</v>
      </c>
      <c r="D292" s="379" t="s">
        <v>237</v>
      </c>
      <c r="E292" s="379"/>
      <c r="F292" s="172">
        <f>E138</f>
        <v>2508</v>
      </c>
      <c r="G292" s="231"/>
      <c r="H292" s="172">
        <f>F292+G292</f>
        <v>2508</v>
      </c>
      <c r="I292" s="172">
        <f>I138</f>
        <v>2640</v>
      </c>
      <c r="J292" s="231"/>
      <c r="K292" s="212">
        <f>I292+J292</f>
        <v>2640</v>
      </c>
    </row>
    <row r="293" spans="1:11" ht="13.5" customHeight="1">
      <c r="A293" s="276"/>
      <c r="B293" s="195" t="s">
        <v>17</v>
      </c>
      <c r="C293" s="224"/>
      <c r="D293" s="367"/>
      <c r="E293" s="367"/>
      <c r="F293" s="231"/>
      <c r="G293" s="231"/>
      <c r="H293" s="231"/>
      <c r="I293" s="231"/>
      <c r="J293" s="231"/>
      <c r="K293" s="269"/>
    </row>
    <row r="294" spans="1:11" ht="25.5" customHeight="1">
      <c r="A294" s="276"/>
      <c r="B294" s="206" t="s">
        <v>233</v>
      </c>
      <c r="C294" s="281" t="s">
        <v>268</v>
      </c>
      <c r="D294" s="388" t="s">
        <v>215</v>
      </c>
      <c r="E294" s="388"/>
      <c r="F294" s="231">
        <v>22</v>
      </c>
      <c r="G294" s="231"/>
      <c r="H294" s="231">
        <f>F294</f>
        <v>22</v>
      </c>
      <c r="I294" s="231">
        <v>22</v>
      </c>
      <c r="J294" s="231"/>
      <c r="K294" s="269">
        <f>I294</f>
        <v>22</v>
      </c>
    </row>
    <row r="295" spans="1:11" ht="13.5" customHeight="1">
      <c r="A295" s="276"/>
      <c r="B295" s="195" t="s">
        <v>18</v>
      </c>
      <c r="C295" s="282"/>
      <c r="D295" s="494"/>
      <c r="E295" s="494"/>
      <c r="F295" s="231"/>
      <c r="G295" s="231"/>
      <c r="H295" s="231"/>
      <c r="I295" s="231"/>
      <c r="J295" s="231"/>
      <c r="K295" s="269"/>
    </row>
    <row r="296" spans="1:11" ht="36" customHeight="1">
      <c r="A296" s="276"/>
      <c r="B296" s="206" t="s">
        <v>258</v>
      </c>
      <c r="C296" s="261" t="s">
        <v>254</v>
      </c>
      <c r="D296" s="367" t="s">
        <v>116</v>
      </c>
      <c r="E296" s="367"/>
      <c r="F296" s="213">
        <f>F292/F294</f>
        <v>114</v>
      </c>
      <c r="G296" s="213"/>
      <c r="H296" s="213">
        <f>H292/H294</f>
        <v>114</v>
      </c>
      <c r="I296" s="213">
        <f>I292/I294</f>
        <v>120</v>
      </c>
      <c r="J296" s="213"/>
      <c r="K296" s="275">
        <f>K292/K294</f>
        <v>120</v>
      </c>
    </row>
    <row r="297" spans="1:11" ht="16.5" customHeight="1">
      <c r="A297" s="276"/>
      <c r="B297" s="195" t="s">
        <v>19</v>
      </c>
      <c r="C297" s="224"/>
      <c r="D297" s="367"/>
      <c r="E297" s="367"/>
      <c r="F297" s="231"/>
      <c r="G297" s="231"/>
      <c r="H297" s="231"/>
      <c r="I297" s="231"/>
      <c r="J297" s="231"/>
      <c r="K297" s="269"/>
    </row>
    <row r="298" spans="1:11" ht="63.75" customHeight="1" thickBot="1">
      <c r="A298" s="655"/>
      <c r="B298" s="656" t="s">
        <v>265</v>
      </c>
      <c r="C298" s="657" t="s">
        <v>260</v>
      </c>
      <c r="D298" s="658" t="s">
        <v>272</v>
      </c>
      <c r="E298" s="658"/>
      <c r="F298" s="659">
        <v>100</v>
      </c>
      <c r="G298" s="660"/>
      <c r="H298" s="659">
        <v>100</v>
      </c>
      <c r="I298" s="659">
        <v>100</v>
      </c>
      <c r="J298" s="660"/>
      <c r="K298" s="661">
        <v>100</v>
      </c>
    </row>
    <row r="299" spans="1:11" ht="28.5" customHeight="1">
      <c r="A299" s="662" t="s">
        <v>140</v>
      </c>
      <c r="B299" s="663" t="s">
        <v>143</v>
      </c>
      <c r="C299" s="664"/>
      <c r="D299" s="665"/>
      <c r="E299" s="665"/>
      <c r="F299" s="314"/>
      <c r="G299" s="314"/>
      <c r="H299" s="314"/>
      <c r="I299" s="314"/>
      <c r="J299" s="314"/>
      <c r="K299" s="666"/>
    </row>
    <row r="300" spans="1:11" ht="18.75" customHeight="1">
      <c r="A300" s="271"/>
      <c r="B300" s="267" t="s">
        <v>16</v>
      </c>
      <c r="C300" s="224"/>
      <c r="D300" s="367"/>
      <c r="E300" s="367"/>
      <c r="F300" s="231"/>
      <c r="G300" s="231"/>
      <c r="H300" s="231"/>
      <c r="I300" s="231"/>
      <c r="J300" s="231"/>
      <c r="K300" s="269"/>
    </row>
    <row r="301" spans="1:11" ht="74.25" customHeight="1">
      <c r="A301" s="271"/>
      <c r="B301" s="277" t="s">
        <v>252</v>
      </c>
      <c r="C301" s="261" t="s">
        <v>254</v>
      </c>
      <c r="D301" s="379" t="s">
        <v>237</v>
      </c>
      <c r="E301" s="379"/>
      <c r="F301" s="172">
        <f>E139</f>
        <v>120.04199999999999</v>
      </c>
      <c r="G301" s="231"/>
      <c r="H301" s="172">
        <f>F301+G301</f>
        <v>120.04199999999999</v>
      </c>
      <c r="I301" s="172">
        <f>I139</f>
        <v>126.16414199999998</v>
      </c>
      <c r="J301" s="231"/>
      <c r="K301" s="212">
        <f>I301+J301</f>
        <v>126.16414199999998</v>
      </c>
    </row>
    <row r="302" spans="1:11" ht="16.5" customHeight="1">
      <c r="A302" s="271"/>
      <c r="B302" s="267" t="s">
        <v>19</v>
      </c>
      <c r="C302" s="224"/>
      <c r="D302" s="367"/>
      <c r="E302" s="367"/>
      <c r="F302" s="231"/>
      <c r="G302" s="231"/>
      <c r="H302" s="231"/>
      <c r="I302" s="231"/>
      <c r="J302" s="231"/>
      <c r="K302" s="269"/>
    </row>
    <row r="303" spans="1:11" ht="21" customHeight="1" thickBot="1">
      <c r="A303" s="329"/>
      <c r="B303" s="330" t="s">
        <v>108</v>
      </c>
      <c r="C303" s="331" t="s">
        <v>260</v>
      </c>
      <c r="D303" s="496" t="s">
        <v>116</v>
      </c>
      <c r="E303" s="496"/>
      <c r="F303" s="332">
        <v>100</v>
      </c>
      <c r="G303" s="289"/>
      <c r="H303" s="332">
        <v>100</v>
      </c>
      <c r="I303" s="332">
        <v>100</v>
      </c>
      <c r="J303" s="289"/>
      <c r="K303" s="333">
        <v>100</v>
      </c>
    </row>
    <row r="304" spans="1:11" ht="56.25" customHeight="1" hidden="1">
      <c r="A304" s="323"/>
      <c r="B304" s="324"/>
      <c r="C304" s="325"/>
      <c r="D304" s="495"/>
      <c r="E304" s="495"/>
      <c r="F304" s="326"/>
      <c r="G304" s="326"/>
      <c r="H304" s="326"/>
      <c r="I304" s="326"/>
      <c r="J304" s="326"/>
      <c r="K304" s="327"/>
    </row>
    <row r="305" spans="1:11" ht="15.75" customHeight="1" hidden="1">
      <c r="A305" s="276"/>
      <c r="B305" s="267"/>
      <c r="C305" s="261"/>
      <c r="D305" s="367"/>
      <c r="E305" s="367"/>
      <c r="F305" s="231"/>
      <c r="G305" s="231"/>
      <c r="H305" s="231"/>
      <c r="I305" s="231"/>
      <c r="J305" s="231"/>
      <c r="K305" s="269"/>
    </row>
    <row r="306" spans="1:11" ht="70.5" customHeight="1" hidden="1">
      <c r="A306" s="276"/>
      <c r="B306" s="283"/>
      <c r="C306" s="261"/>
      <c r="D306" s="448"/>
      <c r="E306" s="448"/>
      <c r="F306" s="172"/>
      <c r="G306" s="231"/>
      <c r="H306" s="172"/>
      <c r="I306" s="172"/>
      <c r="J306" s="231"/>
      <c r="K306" s="212"/>
    </row>
    <row r="307" spans="1:11" ht="13.5" customHeight="1" hidden="1">
      <c r="A307" s="276"/>
      <c r="B307" s="267"/>
      <c r="C307" s="268"/>
      <c r="D307" s="367"/>
      <c r="E307" s="367"/>
      <c r="F307" s="231"/>
      <c r="G307" s="231"/>
      <c r="H307" s="231"/>
      <c r="I307" s="231"/>
      <c r="J307" s="231"/>
      <c r="K307" s="269"/>
    </row>
    <row r="308" spans="1:11" ht="37.5" customHeight="1" hidden="1">
      <c r="A308" s="276"/>
      <c r="B308" s="270"/>
      <c r="C308" s="268"/>
      <c r="D308" s="367"/>
      <c r="E308" s="367"/>
      <c r="F308" s="231"/>
      <c r="G308" s="231"/>
      <c r="H308" s="231"/>
      <c r="I308" s="231"/>
      <c r="J308" s="231"/>
      <c r="K308" s="269"/>
    </row>
    <row r="309" spans="1:11" ht="21" customHeight="1" hidden="1">
      <c r="A309" s="276"/>
      <c r="B309" s="267"/>
      <c r="C309" s="268"/>
      <c r="D309" s="367"/>
      <c r="E309" s="367"/>
      <c r="F309" s="231"/>
      <c r="G309" s="231"/>
      <c r="H309" s="231"/>
      <c r="I309" s="231"/>
      <c r="J309" s="231"/>
      <c r="K309" s="269"/>
    </row>
    <row r="310" spans="1:11" ht="37.5" customHeight="1" hidden="1">
      <c r="A310" s="276"/>
      <c r="B310" s="270"/>
      <c r="C310" s="261"/>
      <c r="D310" s="367"/>
      <c r="E310" s="367"/>
      <c r="F310" s="172"/>
      <c r="G310" s="172"/>
      <c r="H310" s="172"/>
      <c r="I310" s="172"/>
      <c r="J310" s="172"/>
      <c r="K310" s="212"/>
    </row>
    <row r="311" spans="1:11" ht="19.5" customHeight="1" hidden="1">
      <c r="A311" s="276"/>
      <c r="B311" s="267"/>
      <c r="C311" s="268"/>
      <c r="D311" s="367"/>
      <c r="E311" s="367"/>
      <c r="F311" s="231"/>
      <c r="G311" s="231"/>
      <c r="H311" s="231"/>
      <c r="I311" s="231"/>
      <c r="J311" s="231"/>
      <c r="K311" s="269"/>
    </row>
    <row r="312" spans="1:11" ht="19.5" customHeight="1" hidden="1">
      <c r="A312" s="276"/>
      <c r="B312" s="284"/>
      <c r="C312" s="285"/>
      <c r="D312" s="498"/>
      <c r="E312" s="498"/>
      <c r="F312" s="231"/>
      <c r="G312" s="231"/>
      <c r="H312" s="231"/>
      <c r="I312" s="231"/>
      <c r="J312" s="231"/>
      <c r="K312" s="269"/>
    </row>
    <row r="313" spans="1:11" ht="37.5" customHeight="1" hidden="1" thickBot="1">
      <c r="A313" s="286"/>
      <c r="B313" s="287"/>
      <c r="C313" s="288"/>
      <c r="D313" s="497"/>
      <c r="E313" s="497"/>
      <c r="F313" s="289"/>
      <c r="G313" s="289"/>
      <c r="H313" s="289"/>
      <c r="I313" s="289"/>
      <c r="J313" s="289"/>
      <c r="K313" s="290"/>
    </row>
    <row r="314" spans="1:11" s="240" customFormat="1" ht="7.5" customHeight="1">
      <c r="A314" s="235"/>
      <c r="B314" s="236"/>
      <c r="C314" s="237"/>
      <c r="D314" s="238"/>
      <c r="E314" s="238"/>
      <c r="F314" s="239"/>
      <c r="G314" s="235"/>
      <c r="H314" s="235"/>
      <c r="I314" s="239"/>
      <c r="J314" s="235"/>
      <c r="K314" s="235"/>
    </row>
    <row r="315" spans="1:5" ht="6.75" customHeight="1">
      <c r="A315" s="3"/>
      <c r="C315" s="9"/>
      <c r="D315" s="522"/>
      <c r="E315" s="522"/>
    </row>
    <row r="316" spans="1:14" ht="15.75" customHeight="1">
      <c r="A316" s="391" t="s">
        <v>65</v>
      </c>
      <c r="B316" s="391"/>
      <c r="C316" s="391"/>
      <c r="D316" s="391"/>
      <c r="E316" s="391"/>
      <c r="F316" s="391"/>
      <c r="G316" s="391"/>
      <c r="H316" s="391"/>
      <c r="I316" s="391"/>
      <c r="J316" s="391"/>
      <c r="K316" s="391"/>
      <c r="L316" s="391"/>
      <c r="M316" s="391"/>
      <c r="N316" s="391"/>
    </row>
    <row r="317" spans="1:25" ht="20.25" customHeight="1" thickBot="1">
      <c r="A317" s="3"/>
      <c r="C317" s="9"/>
      <c r="K317" s="449" t="s">
        <v>55</v>
      </c>
      <c r="L317" s="44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6" ht="20.25" customHeight="1">
      <c r="A318" s="440" t="s">
        <v>4</v>
      </c>
      <c r="B318" s="441"/>
      <c r="C318" s="398" t="s">
        <v>169</v>
      </c>
      <c r="D318" s="398"/>
      <c r="E318" s="398" t="s">
        <v>170</v>
      </c>
      <c r="F318" s="398"/>
      <c r="G318" s="398" t="s">
        <v>220</v>
      </c>
      <c r="H318" s="398"/>
      <c r="I318" s="398" t="s">
        <v>43</v>
      </c>
      <c r="J318" s="398"/>
      <c r="K318" s="398" t="s">
        <v>172</v>
      </c>
      <c r="L318" s="426"/>
      <c r="M318" s="7"/>
      <c r="N318" s="7"/>
      <c r="O318" s="7"/>
      <c r="P318" s="7"/>
      <c r="Q318" s="7"/>
      <c r="R318" s="420"/>
      <c r="S318" s="420"/>
      <c r="T318" s="420"/>
      <c r="U318" s="420"/>
      <c r="V318" s="420"/>
      <c r="W318" s="420"/>
      <c r="X318" s="420"/>
      <c r="Y318" s="420"/>
      <c r="Z318" s="13"/>
    </row>
    <row r="319" spans="1:26" ht="15.75" customHeight="1">
      <c r="A319" s="442"/>
      <c r="B319" s="443"/>
      <c r="C319" s="427" t="s">
        <v>20</v>
      </c>
      <c r="D319" s="427" t="s">
        <v>21</v>
      </c>
      <c r="E319" s="427" t="s">
        <v>20</v>
      </c>
      <c r="F319" s="427" t="s">
        <v>21</v>
      </c>
      <c r="G319" s="427" t="s">
        <v>20</v>
      </c>
      <c r="H319" s="427" t="s">
        <v>21</v>
      </c>
      <c r="I319" s="427" t="s">
        <v>20</v>
      </c>
      <c r="J319" s="427" t="s">
        <v>21</v>
      </c>
      <c r="K319" s="427" t="s">
        <v>20</v>
      </c>
      <c r="L319" s="429" t="s">
        <v>21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425"/>
    </row>
    <row r="320" spans="1:26" ht="15.75" customHeight="1" thickBot="1">
      <c r="A320" s="444"/>
      <c r="B320" s="445"/>
      <c r="C320" s="428"/>
      <c r="D320" s="428"/>
      <c r="E320" s="428"/>
      <c r="F320" s="428"/>
      <c r="G320" s="428"/>
      <c r="H320" s="428"/>
      <c r="I320" s="428"/>
      <c r="J320" s="428"/>
      <c r="K320" s="428"/>
      <c r="L320" s="430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425"/>
    </row>
    <row r="321" spans="1:26" ht="16.5" thickBot="1">
      <c r="A321" s="435">
        <v>1</v>
      </c>
      <c r="B321" s="436"/>
      <c r="C321" s="37">
        <v>3</v>
      </c>
      <c r="D321" s="37">
        <v>4</v>
      </c>
      <c r="E321" s="37">
        <v>5</v>
      </c>
      <c r="F321" s="37">
        <v>6</v>
      </c>
      <c r="G321" s="37">
        <v>7</v>
      </c>
      <c r="H321" s="37">
        <v>8</v>
      </c>
      <c r="I321" s="37">
        <v>9</v>
      </c>
      <c r="J321" s="37">
        <v>10</v>
      </c>
      <c r="K321" s="37">
        <v>11</v>
      </c>
      <c r="L321" s="38">
        <v>12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13"/>
    </row>
    <row r="322" spans="1:26" ht="15.75" customHeight="1" hidden="1">
      <c r="A322" s="641"/>
      <c r="B322" s="511"/>
      <c r="C322" s="91"/>
      <c r="D322" s="91"/>
      <c r="E322" s="91"/>
      <c r="F322" s="91"/>
      <c r="G322" s="91"/>
      <c r="H322" s="91"/>
      <c r="I322" s="91"/>
      <c r="J322" s="91"/>
      <c r="K322" s="91"/>
      <c r="L322" s="642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3"/>
    </row>
    <row r="323" spans="1:26" ht="15.75" hidden="1">
      <c r="A323" s="643"/>
      <c r="B323" s="466"/>
      <c r="C323" s="83"/>
      <c r="D323" s="83"/>
      <c r="E323" s="83"/>
      <c r="F323" s="83"/>
      <c r="G323" s="83"/>
      <c r="H323" s="83"/>
      <c r="I323" s="83"/>
      <c r="J323" s="83"/>
      <c r="K323" s="83"/>
      <c r="L323" s="64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3"/>
    </row>
    <row r="324" spans="1:26" ht="15.75" customHeight="1">
      <c r="A324" s="643"/>
      <c r="B324" s="466"/>
      <c r="C324" s="83"/>
      <c r="D324" s="83"/>
      <c r="E324" s="83"/>
      <c r="F324" s="83"/>
      <c r="G324" s="83"/>
      <c r="H324" s="83"/>
      <c r="I324" s="83"/>
      <c r="J324" s="83"/>
      <c r="K324" s="83"/>
      <c r="L324" s="64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13"/>
    </row>
    <row r="325" spans="1:26" ht="16.5" thickBot="1">
      <c r="A325" s="643" t="s">
        <v>86</v>
      </c>
      <c r="B325" s="466"/>
      <c r="C325" s="83"/>
      <c r="D325" s="83"/>
      <c r="E325" s="83"/>
      <c r="F325" s="83"/>
      <c r="G325" s="83"/>
      <c r="H325" s="83"/>
      <c r="I325" s="83"/>
      <c r="J325" s="83"/>
      <c r="K325" s="83"/>
      <c r="L325" s="64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3"/>
    </row>
    <row r="326" spans="1:26" ht="12.75" customHeight="1">
      <c r="A326" s="499"/>
      <c r="B326" s="500"/>
      <c r="C326" s="66"/>
      <c r="D326" s="66"/>
      <c r="E326" s="66"/>
      <c r="F326" s="66"/>
      <c r="G326" s="66"/>
      <c r="H326" s="66"/>
      <c r="I326" s="66"/>
      <c r="J326" s="66"/>
      <c r="K326" s="66"/>
      <c r="L326" s="6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13"/>
    </row>
    <row r="327" spans="1:26" ht="15.75">
      <c r="A327" s="492" t="s">
        <v>54</v>
      </c>
      <c r="B327" s="493"/>
      <c r="C327" s="27"/>
      <c r="D327" s="27"/>
      <c r="E327" s="27"/>
      <c r="F327" s="27"/>
      <c r="G327" s="27"/>
      <c r="H327" s="27"/>
      <c r="I327" s="27"/>
      <c r="J327" s="27"/>
      <c r="K327" s="27"/>
      <c r="L327" s="4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3"/>
    </row>
    <row r="328" spans="1:26" ht="40.5" customHeight="1" thickBot="1">
      <c r="A328" s="451" t="s">
        <v>66</v>
      </c>
      <c r="B328" s="452"/>
      <c r="C328" s="31" t="s">
        <v>9</v>
      </c>
      <c r="D328" s="31"/>
      <c r="E328" s="31" t="s">
        <v>9</v>
      </c>
      <c r="F328" s="31"/>
      <c r="G328" s="31" t="s">
        <v>9</v>
      </c>
      <c r="H328" s="31"/>
      <c r="I328" s="31" t="s">
        <v>9</v>
      </c>
      <c r="J328" s="31"/>
      <c r="K328" s="31" t="s">
        <v>9</v>
      </c>
      <c r="L328" s="4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13"/>
    </row>
    <row r="329" spans="1:26" ht="9" customHeight="1">
      <c r="A329" s="7"/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3"/>
    </row>
    <row r="330" spans="1:26" ht="17.25" customHeight="1" thickBot="1">
      <c r="A330" s="391" t="s">
        <v>67</v>
      </c>
      <c r="B330" s="391"/>
      <c r="C330" s="391"/>
      <c r="D330" s="391"/>
      <c r="E330" s="391"/>
      <c r="F330" s="391"/>
      <c r="G330" s="391"/>
      <c r="H330" s="391"/>
      <c r="I330" s="391"/>
      <c r="J330" s="391"/>
      <c r="K330" s="391"/>
      <c r="L330" s="391"/>
      <c r="M330" s="391"/>
      <c r="N330" s="391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>
      <c r="A331" s="460" t="s">
        <v>59</v>
      </c>
      <c r="B331" s="398" t="s">
        <v>22</v>
      </c>
      <c r="C331" s="398" t="s">
        <v>169</v>
      </c>
      <c r="D331" s="398"/>
      <c r="E331" s="398"/>
      <c r="F331" s="398"/>
      <c r="G331" s="398" t="s">
        <v>23</v>
      </c>
      <c r="H331" s="398"/>
      <c r="I331" s="398"/>
      <c r="J331" s="398"/>
      <c r="K331" s="463" t="s">
        <v>41</v>
      </c>
      <c r="L331" s="464"/>
      <c r="M331" s="398" t="s">
        <v>44</v>
      </c>
      <c r="N331" s="398"/>
      <c r="O331" s="398" t="s">
        <v>192</v>
      </c>
      <c r="P331" s="426"/>
      <c r="Q331" s="420"/>
      <c r="R331" s="420"/>
      <c r="S331" s="420"/>
      <c r="T331" s="420"/>
      <c r="U331" s="420"/>
      <c r="V331" s="420"/>
      <c r="W331" s="420"/>
      <c r="X331" s="420"/>
      <c r="Y331" s="420"/>
      <c r="Z331" s="13"/>
    </row>
    <row r="332" spans="1:26" ht="15" customHeight="1">
      <c r="A332" s="461"/>
      <c r="B332" s="399"/>
      <c r="C332" s="399" t="s">
        <v>20</v>
      </c>
      <c r="D332" s="399"/>
      <c r="E332" s="399" t="s">
        <v>21</v>
      </c>
      <c r="F332" s="399"/>
      <c r="G332" s="399" t="s">
        <v>20</v>
      </c>
      <c r="H332" s="399"/>
      <c r="I332" s="399" t="s">
        <v>21</v>
      </c>
      <c r="J332" s="399"/>
      <c r="K332" s="431" t="s">
        <v>20</v>
      </c>
      <c r="L332" s="431" t="s">
        <v>37</v>
      </c>
      <c r="M332" s="431" t="s">
        <v>20</v>
      </c>
      <c r="N332" s="399" t="s">
        <v>21</v>
      </c>
      <c r="O332" s="431" t="s">
        <v>36</v>
      </c>
      <c r="P332" s="422" t="s">
        <v>21</v>
      </c>
      <c r="Q332" s="420"/>
      <c r="R332" s="420"/>
      <c r="S332" s="420"/>
      <c r="T332" s="420"/>
      <c r="U332" s="14"/>
      <c r="V332" s="14"/>
      <c r="W332" s="420"/>
      <c r="X332" s="420"/>
      <c r="Y332" s="14"/>
      <c r="Z332" s="425"/>
    </row>
    <row r="333" spans="1:26" ht="3.75" customHeight="1">
      <c r="A333" s="461"/>
      <c r="B333" s="399"/>
      <c r="C333" s="399"/>
      <c r="D333" s="399"/>
      <c r="E333" s="399"/>
      <c r="F333" s="399"/>
      <c r="G333" s="399"/>
      <c r="H333" s="399"/>
      <c r="I333" s="399"/>
      <c r="J333" s="399"/>
      <c r="K333" s="431"/>
      <c r="L333" s="431"/>
      <c r="M333" s="431"/>
      <c r="N333" s="431"/>
      <c r="O333" s="431"/>
      <c r="P333" s="437"/>
      <c r="Q333" s="420"/>
      <c r="R333" s="420"/>
      <c r="S333" s="420"/>
      <c r="T333" s="420"/>
      <c r="U333" s="14"/>
      <c r="V333" s="14"/>
      <c r="W333" s="420"/>
      <c r="X333" s="420"/>
      <c r="Y333" s="14"/>
      <c r="Z333" s="425"/>
    </row>
    <row r="334" spans="1:26" ht="15.75" customHeight="1">
      <c r="A334" s="461"/>
      <c r="B334" s="399"/>
      <c r="C334" s="427" t="s">
        <v>47</v>
      </c>
      <c r="D334" s="427" t="s">
        <v>48</v>
      </c>
      <c r="E334" s="427" t="s">
        <v>47</v>
      </c>
      <c r="F334" s="427" t="s">
        <v>48</v>
      </c>
      <c r="G334" s="427" t="s">
        <v>47</v>
      </c>
      <c r="H334" s="427" t="s">
        <v>48</v>
      </c>
      <c r="I334" s="427" t="s">
        <v>47</v>
      </c>
      <c r="J334" s="427" t="s">
        <v>48</v>
      </c>
      <c r="K334" s="431"/>
      <c r="L334" s="431"/>
      <c r="M334" s="431"/>
      <c r="N334" s="431"/>
      <c r="O334" s="431"/>
      <c r="P334" s="437"/>
      <c r="Q334" s="16"/>
      <c r="R334" s="16"/>
      <c r="S334" s="7"/>
      <c r="T334" s="7"/>
      <c r="U334" s="16"/>
      <c r="V334" s="14"/>
      <c r="W334" s="16"/>
      <c r="X334" s="16"/>
      <c r="Y334" s="14"/>
      <c r="Z334" s="425"/>
    </row>
    <row r="335" spans="1:26" ht="15.75" customHeight="1" thickBot="1">
      <c r="A335" s="462"/>
      <c r="B335" s="417"/>
      <c r="C335" s="428"/>
      <c r="D335" s="428" t="s">
        <v>24</v>
      </c>
      <c r="E335" s="428"/>
      <c r="F335" s="428" t="s">
        <v>24</v>
      </c>
      <c r="G335" s="428"/>
      <c r="H335" s="428" t="s">
        <v>24</v>
      </c>
      <c r="I335" s="428"/>
      <c r="J335" s="428" t="s">
        <v>24</v>
      </c>
      <c r="K335" s="432"/>
      <c r="L335" s="432"/>
      <c r="M335" s="432"/>
      <c r="N335" s="432"/>
      <c r="O335" s="432"/>
      <c r="P335" s="438"/>
      <c r="Q335" s="16"/>
      <c r="R335" s="16"/>
      <c r="S335" s="16"/>
      <c r="T335" s="16"/>
      <c r="U335" s="16"/>
      <c r="V335" s="16"/>
      <c r="W335" s="16"/>
      <c r="X335" s="16"/>
      <c r="Y335" s="16"/>
      <c r="Z335" s="425"/>
    </row>
    <row r="336" spans="1:26" ht="16.5" thickBot="1">
      <c r="A336" s="647">
        <v>1</v>
      </c>
      <c r="B336" s="645">
        <v>2</v>
      </c>
      <c r="C336" s="120">
        <v>3</v>
      </c>
      <c r="D336" s="120">
        <v>4</v>
      </c>
      <c r="E336" s="120">
        <v>5</v>
      </c>
      <c r="F336" s="120">
        <v>6</v>
      </c>
      <c r="G336" s="120">
        <v>7</v>
      </c>
      <c r="H336" s="120">
        <v>8</v>
      </c>
      <c r="I336" s="120">
        <v>9</v>
      </c>
      <c r="J336" s="120">
        <v>10</v>
      </c>
      <c r="K336" s="120">
        <v>11</v>
      </c>
      <c r="L336" s="121">
        <v>12</v>
      </c>
      <c r="M336" s="120">
        <v>13</v>
      </c>
      <c r="N336" s="120">
        <v>14</v>
      </c>
      <c r="O336" s="120">
        <v>15</v>
      </c>
      <c r="P336" s="122">
        <v>16</v>
      </c>
      <c r="Q336" s="9"/>
      <c r="R336" s="7"/>
      <c r="S336" s="7"/>
      <c r="T336" s="7"/>
      <c r="U336" s="9"/>
      <c r="V336" s="9"/>
      <c r="W336" s="9"/>
      <c r="X336" s="7"/>
      <c r="Y336" s="9"/>
      <c r="Z336" s="13"/>
    </row>
    <row r="337" spans="1:26" ht="21" customHeight="1">
      <c r="A337" s="646"/>
      <c r="B337" s="211"/>
      <c r="C337" s="123"/>
      <c r="D337" s="123"/>
      <c r="E337" s="123"/>
      <c r="F337" s="123"/>
      <c r="G337" s="123"/>
      <c r="H337" s="123"/>
      <c r="I337" s="123"/>
      <c r="J337" s="123"/>
      <c r="K337" s="123"/>
      <c r="L337" s="124"/>
      <c r="M337" s="123"/>
      <c r="N337" s="123"/>
      <c r="O337" s="123"/>
      <c r="P337" s="125"/>
      <c r="Q337" s="9"/>
      <c r="R337" s="7"/>
      <c r="S337" s="7"/>
      <c r="T337" s="7"/>
      <c r="U337" s="9"/>
      <c r="V337" s="9"/>
      <c r="W337" s="9"/>
      <c r="X337" s="7"/>
      <c r="Y337" s="9"/>
      <c r="Z337" s="13"/>
    </row>
    <row r="338" spans="1:26" ht="14.25" customHeight="1">
      <c r="A338" s="126"/>
      <c r="B338" s="127" t="s">
        <v>86</v>
      </c>
      <c r="C338" s="123"/>
      <c r="D338" s="123"/>
      <c r="E338" s="123"/>
      <c r="F338" s="123"/>
      <c r="G338" s="123"/>
      <c r="H338" s="123"/>
      <c r="I338" s="123"/>
      <c r="J338" s="123"/>
      <c r="K338" s="123"/>
      <c r="L338" s="124"/>
      <c r="M338" s="123"/>
      <c r="N338" s="123"/>
      <c r="O338" s="123"/>
      <c r="P338" s="125"/>
      <c r="Q338" s="9"/>
      <c r="R338" s="7"/>
      <c r="S338" s="7"/>
      <c r="T338" s="7"/>
      <c r="U338" s="9"/>
      <c r="V338" s="9"/>
      <c r="W338" s="9"/>
      <c r="X338" s="7"/>
      <c r="Y338" s="9"/>
      <c r="Z338" s="13"/>
    </row>
    <row r="339" spans="1:26" ht="17.25" customHeight="1">
      <c r="A339" s="128"/>
      <c r="B339" s="129" t="s">
        <v>54</v>
      </c>
      <c r="C339" s="130"/>
      <c r="D339" s="130"/>
      <c r="E339" s="130"/>
      <c r="F339" s="130"/>
      <c r="G339" s="130"/>
      <c r="H339" s="130"/>
      <c r="I339" s="130"/>
      <c r="J339" s="130"/>
      <c r="K339" s="130"/>
      <c r="L339" s="131"/>
      <c r="M339" s="130"/>
      <c r="N339" s="130"/>
      <c r="O339" s="130"/>
      <c r="P339" s="132"/>
      <c r="Q339" s="9"/>
      <c r="R339" s="7"/>
      <c r="S339" s="7"/>
      <c r="T339" s="7"/>
      <c r="U339" s="9"/>
      <c r="V339" s="9"/>
      <c r="W339" s="9"/>
      <c r="X339" s="7"/>
      <c r="Y339" s="9"/>
      <c r="Z339" s="13"/>
    </row>
    <row r="340" spans="1:26" ht="39.75" customHeight="1" thickBot="1">
      <c r="A340" s="133"/>
      <c r="B340" s="134" t="s">
        <v>66</v>
      </c>
      <c r="C340" s="135" t="s">
        <v>9</v>
      </c>
      <c r="D340" s="135" t="s">
        <v>9</v>
      </c>
      <c r="E340" s="135"/>
      <c r="F340" s="135"/>
      <c r="G340" s="135" t="s">
        <v>9</v>
      </c>
      <c r="H340" s="135" t="s">
        <v>9</v>
      </c>
      <c r="I340" s="135"/>
      <c r="J340" s="135"/>
      <c r="K340" s="135" t="s">
        <v>9</v>
      </c>
      <c r="L340" s="136"/>
      <c r="M340" s="135" t="s">
        <v>9</v>
      </c>
      <c r="N340" s="135"/>
      <c r="O340" s="135" t="s">
        <v>9</v>
      </c>
      <c r="P340" s="137"/>
      <c r="Q340" s="9"/>
      <c r="R340" s="7"/>
      <c r="S340" s="7"/>
      <c r="T340" s="7"/>
      <c r="U340" s="9"/>
      <c r="V340" s="9"/>
      <c r="W340" s="9"/>
      <c r="X340" s="7"/>
      <c r="Y340" s="9"/>
      <c r="Z340" s="13"/>
    </row>
    <row r="341" spans="1:26" ht="17.25" customHeight="1">
      <c r="A341" s="15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391" t="s">
        <v>150</v>
      </c>
      <c r="B342" s="391"/>
      <c r="C342" s="391"/>
      <c r="D342" s="391"/>
      <c r="E342" s="391"/>
      <c r="F342" s="391"/>
      <c r="G342" s="391"/>
      <c r="H342" s="391"/>
      <c r="I342" s="391"/>
      <c r="J342" s="391"/>
      <c r="K342" s="391"/>
      <c r="L342" s="391"/>
      <c r="M342" s="391"/>
      <c r="N342" s="391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customHeight="1">
      <c r="A343" s="391" t="s">
        <v>193</v>
      </c>
      <c r="B343" s="391"/>
      <c r="C343" s="391"/>
      <c r="D343" s="391"/>
      <c r="E343" s="391"/>
      <c r="F343" s="391"/>
      <c r="G343" s="391"/>
      <c r="H343" s="391"/>
      <c r="I343" s="391"/>
      <c r="J343" s="391"/>
      <c r="K343" s="391"/>
      <c r="L343" s="391"/>
      <c r="M343" s="391"/>
      <c r="N343" s="391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13" ht="16.5" customHeight="1" thickBot="1">
      <c r="A344" s="4"/>
      <c r="L344" s="547" t="s">
        <v>55</v>
      </c>
      <c r="M344" s="547"/>
    </row>
    <row r="345" spans="1:60" ht="16.5" customHeight="1">
      <c r="A345" s="520" t="s">
        <v>38</v>
      </c>
      <c r="B345" s="477" t="s">
        <v>68</v>
      </c>
      <c r="C345" s="477" t="s">
        <v>25</v>
      </c>
      <c r="D345" s="477"/>
      <c r="E345" s="504" t="s">
        <v>169</v>
      </c>
      <c r="F345" s="505"/>
      <c r="G345" s="506"/>
      <c r="H345" s="504" t="s">
        <v>170</v>
      </c>
      <c r="I345" s="505"/>
      <c r="J345" s="506"/>
      <c r="K345" s="504" t="s">
        <v>220</v>
      </c>
      <c r="L345" s="507"/>
      <c r="M345" s="50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3"/>
    </row>
    <row r="346" spans="1:60" ht="53.25" customHeight="1" thickBot="1">
      <c r="A346" s="521"/>
      <c r="B346" s="501"/>
      <c r="C346" s="501"/>
      <c r="D346" s="501"/>
      <c r="E346" s="54" t="s">
        <v>20</v>
      </c>
      <c r="F346" s="54" t="s">
        <v>21</v>
      </c>
      <c r="G346" s="54" t="s">
        <v>69</v>
      </c>
      <c r="H346" s="54" t="s">
        <v>20</v>
      </c>
      <c r="I346" s="54" t="s">
        <v>21</v>
      </c>
      <c r="J346" s="54" t="s">
        <v>70</v>
      </c>
      <c r="K346" s="54" t="s">
        <v>20</v>
      </c>
      <c r="L346" s="69" t="s">
        <v>21</v>
      </c>
      <c r="M346" s="57" t="s">
        <v>71</v>
      </c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3"/>
    </row>
    <row r="347" spans="1:60" ht="15.75">
      <c r="A347" s="355">
        <v>1</v>
      </c>
      <c r="B347" s="356">
        <v>2</v>
      </c>
      <c r="C347" s="503">
        <v>3</v>
      </c>
      <c r="D347" s="503"/>
      <c r="E347" s="356">
        <v>4</v>
      </c>
      <c r="F347" s="356">
        <v>5</v>
      </c>
      <c r="G347" s="356">
        <v>6</v>
      </c>
      <c r="H347" s="356">
        <v>7</v>
      </c>
      <c r="I347" s="356">
        <v>8</v>
      </c>
      <c r="J347" s="356">
        <v>9</v>
      </c>
      <c r="K347" s="356">
        <v>10</v>
      </c>
      <c r="L347" s="357">
        <v>11</v>
      </c>
      <c r="M347" s="358">
        <v>12</v>
      </c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3"/>
    </row>
    <row r="348" spans="1:60" ht="90.75" customHeight="1">
      <c r="A348" s="648">
        <v>1</v>
      </c>
      <c r="B348" s="231" t="s">
        <v>242</v>
      </c>
      <c r="C348" s="485" t="s">
        <v>243</v>
      </c>
      <c r="D348" s="502"/>
      <c r="E348" s="118">
        <f>C41</f>
        <v>351341</v>
      </c>
      <c r="F348" s="118"/>
      <c r="G348" s="362">
        <f>E348+F348</f>
        <v>351341</v>
      </c>
      <c r="H348" s="362">
        <f>G68</f>
        <v>402400</v>
      </c>
      <c r="I348" s="362"/>
      <c r="J348" s="362">
        <f>H348+I348</f>
        <v>402400</v>
      </c>
      <c r="K348" s="363"/>
      <c r="L348" s="362"/>
      <c r="M348" s="649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3"/>
    </row>
    <row r="349" spans="1:60" ht="99.75" customHeight="1">
      <c r="A349" s="648">
        <v>2</v>
      </c>
      <c r="B349" s="231" t="s">
        <v>245</v>
      </c>
      <c r="C349" s="485" t="s">
        <v>244</v>
      </c>
      <c r="D349" s="502"/>
      <c r="E349" s="118"/>
      <c r="F349" s="118"/>
      <c r="G349" s="362"/>
      <c r="H349" s="362"/>
      <c r="I349" s="362"/>
      <c r="J349" s="362"/>
      <c r="K349" s="363">
        <f>K68</f>
        <v>629496</v>
      </c>
      <c r="L349" s="362"/>
      <c r="M349" s="649">
        <f>K349+L349</f>
        <v>629496</v>
      </c>
      <c r="N349" s="18"/>
      <c r="O349" s="18"/>
      <c r="P349" s="18"/>
      <c r="Q349" s="18"/>
      <c r="R349" s="18"/>
      <c r="S349" s="18"/>
      <c r="T349" s="18"/>
      <c r="U349" s="18"/>
      <c r="V349" s="354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3"/>
    </row>
    <row r="350" spans="1:60" ht="25.5" customHeight="1" thickBot="1">
      <c r="A350" s="359"/>
      <c r="B350" s="360" t="s">
        <v>54</v>
      </c>
      <c r="C350" s="519"/>
      <c r="D350" s="519"/>
      <c r="E350" s="361">
        <f aca="true" t="shared" si="12" ref="E350:J350">E348+E349</f>
        <v>351341</v>
      </c>
      <c r="F350" s="361">
        <f t="shared" si="12"/>
        <v>0</v>
      </c>
      <c r="G350" s="361">
        <f t="shared" si="12"/>
        <v>351341</v>
      </c>
      <c r="H350" s="361">
        <f t="shared" si="12"/>
        <v>402400</v>
      </c>
      <c r="I350" s="361">
        <f t="shared" si="12"/>
        <v>0</v>
      </c>
      <c r="J350" s="361">
        <f t="shared" si="12"/>
        <v>402400</v>
      </c>
      <c r="K350" s="361">
        <f>K349</f>
        <v>629496</v>
      </c>
      <c r="L350" s="361">
        <f>L349</f>
        <v>0</v>
      </c>
      <c r="M350" s="650">
        <f>M349</f>
        <v>629496</v>
      </c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449"/>
      <c r="AK350" s="449"/>
      <c r="AL350" s="449"/>
      <c r="AM350" s="449"/>
      <c r="AN350" s="449"/>
      <c r="AO350" s="449"/>
      <c r="AP350" s="449"/>
      <c r="AQ350" s="449"/>
      <c r="AR350" s="449"/>
      <c r="AS350" s="449"/>
      <c r="AT350" s="449"/>
      <c r="AU350" s="449"/>
      <c r="AV350" s="449"/>
      <c r="AW350" s="449"/>
      <c r="AX350" s="449"/>
      <c r="AY350" s="449"/>
      <c r="AZ350" s="449"/>
      <c r="BA350" s="449"/>
      <c r="BB350" s="449"/>
      <c r="BC350" s="449"/>
      <c r="BD350" s="449"/>
      <c r="BE350" s="449"/>
      <c r="BF350" s="449"/>
      <c r="BG350" s="449"/>
      <c r="BH350" s="13"/>
    </row>
    <row r="351" spans="1:60" ht="11.25" customHeight="1">
      <c r="A351" s="21"/>
      <c r="B351" s="23"/>
      <c r="C351" s="21"/>
      <c r="D351" s="21"/>
      <c r="E351" s="21"/>
      <c r="F351" s="21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13"/>
    </row>
    <row r="352" spans="1:60" ht="15.75" customHeight="1">
      <c r="A352" s="518" t="s">
        <v>194</v>
      </c>
      <c r="B352" s="518"/>
      <c r="C352" s="518"/>
      <c r="D352" s="518"/>
      <c r="E352" s="518"/>
      <c r="F352" s="518"/>
      <c r="G352" s="518"/>
      <c r="H352" s="518"/>
      <c r="I352" s="518"/>
      <c r="J352" s="518"/>
      <c r="K352" s="518"/>
      <c r="L352" s="518"/>
      <c r="M352" s="518"/>
      <c r="N352" s="518"/>
      <c r="O352" s="518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509"/>
    </row>
    <row r="353" spans="1:60" ht="16.5" customHeight="1" thickBot="1">
      <c r="A353" s="15"/>
      <c r="B353" s="1"/>
      <c r="C353" s="1"/>
      <c r="D353" s="1"/>
      <c r="E353" s="1"/>
      <c r="F353" s="1"/>
      <c r="G353" s="1"/>
      <c r="H353" s="1"/>
      <c r="I353" s="1"/>
      <c r="J353" s="227" t="s">
        <v>55</v>
      </c>
      <c r="K353" s="18"/>
      <c r="L353" s="449"/>
      <c r="M353" s="44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509"/>
    </row>
    <row r="354" spans="1:60" ht="16.5" customHeight="1">
      <c r="A354" s="520" t="s">
        <v>38</v>
      </c>
      <c r="B354" s="477" t="s">
        <v>68</v>
      </c>
      <c r="C354" s="477" t="s">
        <v>25</v>
      </c>
      <c r="D354" s="477"/>
      <c r="E354" s="406" t="s">
        <v>43</v>
      </c>
      <c r="F354" s="403"/>
      <c r="G354" s="403"/>
      <c r="H354" s="406" t="s">
        <v>172</v>
      </c>
      <c r="I354" s="403"/>
      <c r="J354" s="421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3"/>
    </row>
    <row r="355" spans="1:60" ht="34.5" customHeight="1" thickBot="1">
      <c r="A355" s="521"/>
      <c r="B355" s="501"/>
      <c r="C355" s="501"/>
      <c r="D355" s="501"/>
      <c r="E355" s="54" t="s">
        <v>20</v>
      </c>
      <c r="F355" s="54" t="s">
        <v>21</v>
      </c>
      <c r="G355" s="54" t="s">
        <v>69</v>
      </c>
      <c r="H355" s="54" t="s">
        <v>20</v>
      </c>
      <c r="I355" s="54" t="s">
        <v>21</v>
      </c>
      <c r="J355" s="57" t="s">
        <v>70</v>
      </c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3"/>
    </row>
    <row r="356" spans="1:60" ht="16.5" customHeight="1" thickBot="1">
      <c r="A356" s="36">
        <v>1</v>
      </c>
      <c r="B356" s="37">
        <v>2</v>
      </c>
      <c r="C356" s="470">
        <v>3</v>
      </c>
      <c r="D356" s="470"/>
      <c r="E356" s="37">
        <v>4</v>
      </c>
      <c r="F356" s="37">
        <v>5</v>
      </c>
      <c r="G356" s="37">
        <v>6</v>
      </c>
      <c r="H356" s="37">
        <v>7</v>
      </c>
      <c r="I356" s="37">
        <v>8</v>
      </c>
      <c r="J356" s="38">
        <v>9</v>
      </c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3"/>
    </row>
    <row r="357" spans="1:60" ht="87.75" customHeight="1" thickBot="1">
      <c r="A357" s="56">
        <v>1</v>
      </c>
      <c r="B357" s="314" t="s">
        <v>234</v>
      </c>
      <c r="C357" s="573" t="s">
        <v>216</v>
      </c>
      <c r="D357" s="574"/>
      <c r="E357" s="188">
        <f>G54</f>
        <v>634954</v>
      </c>
      <c r="F357" s="143"/>
      <c r="G357" s="188">
        <f>E357+F357</f>
        <v>634954</v>
      </c>
      <c r="H357" s="188">
        <f>K95</f>
        <v>640464</v>
      </c>
      <c r="I357" s="143"/>
      <c r="J357" s="334">
        <f>H357+I357</f>
        <v>640464</v>
      </c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3"/>
    </row>
    <row r="358" spans="1:60" ht="12" customHeight="1" hidden="1">
      <c r="A358" s="43"/>
      <c r="B358" s="44"/>
      <c r="C358" s="481"/>
      <c r="D358" s="471"/>
      <c r="E358" s="114"/>
      <c r="F358" s="114"/>
      <c r="G358" s="114"/>
      <c r="H358" s="114"/>
      <c r="I358" s="114"/>
      <c r="J358" s="116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3"/>
    </row>
    <row r="359" spans="1:60" ht="12" customHeight="1" hidden="1" thickBot="1">
      <c r="A359" s="651"/>
      <c r="B359" s="652"/>
      <c r="C359" s="482"/>
      <c r="D359" s="472"/>
      <c r="E359" s="365"/>
      <c r="F359" s="365"/>
      <c r="G359" s="365"/>
      <c r="H359" s="365"/>
      <c r="I359" s="365"/>
      <c r="J359" s="653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3"/>
    </row>
    <row r="360" spans="1:60" ht="29.25" customHeight="1" thickBot="1">
      <c r="A360" s="654"/>
      <c r="B360" s="158" t="s">
        <v>54</v>
      </c>
      <c r="C360" s="564"/>
      <c r="D360" s="564"/>
      <c r="E360" s="349">
        <f>E357</f>
        <v>634954</v>
      </c>
      <c r="F360" s="364"/>
      <c r="G360" s="349">
        <f>E360+F360</f>
        <v>634954</v>
      </c>
      <c r="H360" s="349">
        <f>H357</f>
        <v>640464</v>
      </c>
      <c r="I360" s="364"/>
      <c r="J360" s="350">
        <f>H360+I360</f>
        <v>640464</v>
      </c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3"/>
    </row>
    <row r="361" spans="1:60" ht="6.75" customHeight="1">
      <c r="A361" s="21"/>
      <c r="B361" s="23"/>
      <c r="C361" s="21"/>
      <c r="D361" s="21"/>
      <c r="E361" s="21"/>
      <c r="F361" s="21"/>
      <c r="G361" s="18"/>
      <c r="H361" s="21"/>
      <c r="I361" s="21"/>
      <c r="J361" s="21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3"/>
    </row>
    <row r="362" spans="1:60" ht="15.75" customHeight="1">
      <c r="A362" s="391" t="s">
        <v>195</v>
      </c>
      <c r="B362" s="391"/>
      <c r="C362" s="391"/>
      <c r="D362" s="391"/>
      <c r="E362" s="391"/>
      <c r="F362" s="391"/>
      <c r="G362" s="391"/>
      <c r="H362" s="391"/>
      <c r="I362" s="391"/>
      <c r="J362" s="391"/>
      <c r="K362" s="391"/>
      <c r="L362" s="391"/>
      <c r="M362" s="391"/>
      <c r="N362" s="391"/>
      <c r="O362" s="391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509"/>
    </row>
    <row r="363" spans="1:60" ht="16.5" customHeight="1" thickBot="1">
      <c r="A363" s="15"/>
      <c r="B363" s="15"/>
      <c r="D363" s="1"/>
      <c r="E363" s="1"/>
      <c r="F363" s="1"/>
      <c r="G363" s="1"/>
      <c r="H363" s="1"/>
      <c r="I363" s="1"/>
      <c r="J363" s="1"/>
      <c r="K363" s="1"/>
      <c r="L363" s="1"/>
      <c r="M363" s="449" t="s">
        <v>55</v>
      </c>
      <c r="N363" s="44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509"/>
    </row>
    <row r="364" spans="1:61" ht="15.75" customHeight="1">
      <c r="A364" s="528" t="s">
        <v>72</v>
      </c>
      <c r="B364" s="525" t="s">
        <v>73</v>
      </c>
      <c r="C364" s="525" t="s">
        <v>74</v>
      </c>
      <c r="D364" s="578" t="s">
        <v>169</v>
      </c>
      <c r="E364" s="506"/>
      <c r="F364" s="578" t="s">
        <v>170</v>
      </c>
      <c r="G364" s="506"/>
      <c r="H364" s="578" t="s">
        <v>220</v>
      </c>
      <c r="I364" s="506"/>
      <c r="J364" s="578" t="s">
        <v>43</v>
      </c>
      <c r="K364" s="506"/>
      <c r="L364" s="578" t="s">
        <v>172</v>
      </c>
      <c r="M364" s="579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420"/>
      <c r="AB364" s="420"/>
      <c r="AC364" s="420"/>
      <c r="AD364" s="420"/>
      <c r="AE364" s="420"/>
      <c r="AF364" s="420"/>
      <c r="AG364" s="420"/>
      <c r="AH364" s="420"/>
      <c r="AI364" s="420"/>
      <c r="AJ364" s="420"/>
      <c r="AK364" s="420"/>
      <c r="AL364" s="420"/>
      <c r="AM364" s="420"/>
      <c r="AN364" s="420"/>
      <c r="AO364" s="420"/>
      <c r="AP364" s="420"/>
      <c r="AQ364" s="420"/>
      <c r="AR364" s="420"/>
      <c r="AS364" s="420"/>
      <c r="AT364" s="420"/>
      <c r="AU364" s="420"/>
      <c r="AV364" s="420"/>
      <c r="AW364" s="420"/>
      <c r="AX364" s="420"/>
      <c r="AY364" s="420"/>
      <c r="AZ364" s="420"/>
      <c r="BA364" s="420"/>
      <c r="BB364" s="420"/>
      <c r="BC364" s="420"/>
      <c r="BD364" s="420"/>
      <c r="BE364" s="420"/>
      <c r="BF364" s="420"/>
      <c r="BG364" s="420"/>
      <c r="BH364" s="420"/>
      <c r="BI364" s="9"/>
    </row>
    <row r="365" spans="1:61" ht="15.75" customHeight="1">
      <c r="A365" s="529"/>
      <c r="B365" s="526"/>
      <c r="C365" s="526"/>
      <c r="D365" s="526" t="s">
        <v>75</v>
      </c>
      <c r="E365" s="526" t="s">
        <v>76</v>
      </c>
      <c r="F365" s="576" t="s">
        <v>75</v>
      </c>
      <c r="G365" s="526" t="s">
        <v>76</v>
      </c>
      <c r="H365" s="526" t="s">
        <v>75</v>
      </c>
      <c r="I365" s="526" t="s">
        <v>76</v>
      </c>
      <c r="J365" s="526" t="s">
        <v>75</v>
      </c>
      <c r="K365" s="526" t="s">
        <v>76</v>
      </c>
      <c r="L365" s="526" t="s">
        <v>75</v>
      </c>
      <c r="M365" s="580" t="s">
        <v>76</v>
      </c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420"/>
      <c r="AB365" s="420"/>
      <c r="AC365" s="420"/>
      <c r="AD365" s="420"/>
      <c r="AE365" s="420"/>
      <c r="AF365" s="420"/>
      <c r="AG365" s="420"/>
      <c r="AH365" s="420"/>
      <c r="AI365" s="420"/>
      <c r="AJ365" s="420"/>
      <c r="AK365" s="420"/>
      <c r="AL365" s="420"/>
      <c r="AM365" s="420"/>
      <c r="AN365" s="420"/>
      <c r="AO365" s="420"/>
      <c r="AP365" s="420"/>
      <c r="AQ365" s="420"/>
      <c r="AR365" s="420"/>
      <c r="AS365" s="420"/>
      <c r="AT365" s="420"/>
      <c r="AU365" s="420"/>
      <c r="AV365" s="420"/>
      <c r="AW365" s="420"/>
      <c r="AX365" s="420"/>
      <c r="AY365" s="420"/>
      <c r="AZ365" s="420"/>
      <c r="BA365" s="420"/>
      <c r="BB365" s="420"/>
      <c r="BC365" s="420"/>
      <c r="BD365" s="420"/>
      <c r="BE365" s="420"/>
      <c r="BF365" s="420"/>
      <c r="BG365" s="420"/>
      <c r="BH365" s="420"/>
      <c r="BI365" s="9"/>
    </row>
    <row r="366" spans="1:61" ht="153.75" customHeight="1" thickBot="1">
      <c r="A366" s="530"/>
      <c r="B366" s="527"/>
      <c r="C366" s="527"/>
      <c r="D366" s="527"/>
      <c r="E366" s="527"/>
      <c r="F366" s="527"/>
      <c r="G366" s="527"/>
      <c r="H366" s="527"/>
      <c r="I366" s="527"/>
      <c r="J366" s="527"/>
      <c r="K366" s="527"/>
      <c r="L366" s="527"/>
      <c r="M366" s="568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420"/>
      <c r="AB366" s="420"/>
      <c r="AC366" s="420"/>
      <c r="AD366" s="420"/>
      <c r="AE366" s="420"/>
      <c r="AF366" s="420"/>
      <c r="AG366" s="420"/>
      <c r="AH366" s="420"/>
      <c r="AI366" s="420"/>
      <c r="AJ366" s="420"/>
      <c r="AK366" s="420"/>
      <c r="AL366" s="420"/>
      <c r="AM366" s="420"/>
      <c r="AN366" s="420"/>
      <c r="AO366" s="420"/>
      <c r="AP366" s="420"/>
      <c r="AQ366" s="420"/>
      <c r="AR366" s="420"/>
      <c r="AS366" s="420"/>
      <c r="AT366" s="420"/>
      <c r="AU366" s="420"/>
      <c r="AV366" s="420"/>
      <c r="AW366" s="420"/>
      <c r="AX366" s="420"/>
      <c r="AY366" s="420"/>
      <c r="AZ366" s="420"/>
      <c r="BA366" s="420"/>
      <c r="BB366" s="420"/>
      <c r="BC366" s="420"/>
      <c r="BD366" s="420"/>
      <c r="BE366" s="420"/>
      <c r="BF366" s="420"/>
      <c r="BG366" s="420"/>
      <c r="BH366" s="420"/>
      <c r="BI366" s="9"/>
    </row>
    <row r="367" spans="1:61" ht="15.75" thickBot="1">
      <c r="A367" s="36">
        <v>1</v>
      </c>
      <c r="B367" s="37">
        <v>2</v>
      </c>
      <c r="C367" s="37">
        <v>3</v>
      </c>
      <c r="D367" s="37">
        <v>4</v>
      </c>
      <c r="E367" s="37">
        <v>5</v>
      </c>
      <c r="F367" s="37">
        <v>6</v>
      </c>
      <c r="G367" s="37">
        <v>7</v>
      </c>
      <c r="H367" s="37">
        <v>8</v>
      </c>
      <c r="I367" s="37">
        <v>9</v>
      </c>
      <c r="J367" s="37">
        <v>10</v>
      </c>
      <c r="K367" s="37">
        <v>11</v>
      </c>
      <c r="L367" s="37">
        <v>12</v>
      </c>
      <c r="M367" s="38">
        <v>13</v>
      </c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420"/>
      <c r="AB367" s="420"/>
      <c r="AC367" s="420"/>
      <c r="AD367" s="420"/>
      <c r="AE367" s="420"/>
      <c r="AF367" s="420"/>
      <c r="AG367" s="420"/>
      <c r="AH367" s="420"/>
      <c r="AI367" s="420"/>
      <c r="AJ367" s="420"/>
      <c r="AK367" s="420"/>
      <c r="AL367" s="420"/>
      <c r="AM367" s="420"/>
      <c r="AN367" s="420"/>
      <c r="AO367" s="420"/>
      <c r="AP367" s="420"/>
      <c r="AQ367" s="420"/>
      <c r="AR367" s="420"/>
      <c r="AS367" s="420"/>
      <c r="AT367" s="420"/>
      <c r="AU367" s="420"/>
      <c r="AV367" s="420"/>
      <c r="AW367" s="420"/>
      <c r="AX367" s="420"/>
      <c r="AY367" s="420"/>
      <c r="AZ367" s="420"/>
      <c r="BA367" s="420"/>
      <c r="BB367" s="420"/>
      <c r="BC367" s="420"/>
      <c r="BD367" s="420"/>
      <c r="BE367" s="420"/>
      <c r="BF367" s="420"/>
      <c r="BG367" s="420"/>
      <c r="BH367" s="420"/>
      <c r="BI367" s="9"/>
    </row>
    <row r="368" spans="1:61" ht="15.75" customHeight="1">
      <c r="A368" s="53"/>
      <c r="B368" s="64"/>
      <c r="C368" s="66"/>
      <c r="D368" s="66"/>
      <c r="E368" s="66"/>
      <c r="F368" s="66"/>
      <c r="G368" s="66"/>
      <c r="H368" s="66"/>
      <c r="I368" s="66"/>
      <c r="J368" s="66"/>
      <c r="K368" s="66"/>
      <c r="L368" s="51"/>
      <c r="M368" s="5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420"/>
      <c r="AB368" s="420"/>
      <c r="AC368" s="420"/>
      <c r="AD368" s="420"/>
      <c r="AE368" s="420"/>
      <c r="AF368" s="420"/>
      <c r="AG368" s="420"/>
      <c r="AH368" s="420"/>
      <c r="AI368" s="420"/>
      <c r="AJ368" s="420"/>
      <c r="AK368" s="420"/>
      <c r="AL368" s="420"/>
      <c r="AM368" s="420"/>
      <c r="AN368" s="420"/>
      <c r="AO368" s="420"/>
      <c r="AP368" s="420"/>
      <c r="AQ368" s="420"/>
      <c r="AR368" s="420"/>
      <c r="AS368" s="420"/>
      <c r="AT368" s="420"/>
      <c r="AU368" s="420"/>
      <c r="AV368" s="420"/>
      <c r="AW368" s="420"/>
      <c r="AX368" s="420"/>
      <c r="AY368" s="420"/>
      <c r="AZ368" s="420"/>
      <c r="BA368" s="420"/>
      <c r="BB368" s="420"/>
      <c r="BC368" s="420"/>
      <c r="BD368" s="420"/>
      <c r="BE368" s="420"/>
      <c r="BF368" s="420"/>
      <c r="BG368" s="420"/>
      <c r="BH368" s="420"/>
      <c r="BI368" s="9"/>
    </row>
    <row r="369" spans="1:61" ht="15.75" customHeight="1">
      <c r="A369" s="33"/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34"/>
      <c r="M369" s="35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9"/>
    </row>
    <row r="370" spans="1:61" ht="15.75" customHeight="1">
      <c r="A370" s="33"/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34"/>
      <c r="M370" s="35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9"/>
    </row>
    <row r="371" spans="1:61" ht="15.75" customHeight="1">
      <c r="A371" s="33"/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34"/>
      <c r="M371" s="35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9"/>
    </row>
    <row r="372" spans="1:61" ht="15.75" thickBot="1">
      <c r="A372" s="46"/>
      <c r="B372" s="50"/>
      <c r="C372" s="31"/>
      <c r="D372" s="31"/>
      <c r="E372" s="31"/>
      <c r="F372" s="31"/>
      <c r="G372" s="31"/>
      <c r="H372" s="31"/>
      <c r="I372" s="31"/>
      <c r="J372" s="31"/>
      <c r="K372" s="31"/>
      <c r="L372" s="70"/>
      <c r="M372" s="71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420"/>
      <c r="AB372" s="420"/>
      <c r="AC372" s="420"/>
      <c r="AD372" s="420"/>
      <c r="AE372" s="420"/>
      <c r="AF372" s="420"/>
      <c r="AG372" s="420"/>
      <c r="AH372" s="420"/>
      <c r="AI372" s="420"/>
      <c r="AJ372" s="420"/>
      <c r="AK372" s="420"/>
      <c r="AL372" s="420"/>
      <c r="AM372" s="420"/>
      <c r="AN372" s="420"/>
      <c r="AO372" s="420"/>
      <c r="AP372" s="420"/>
      <c r="AQ372" s="420"/>
      <c r="AR372" s="420"/>
      <c r="AS372" s="420"/>
      <c r="AT372" s="420"/>
      <c r="AU372" s="420"/>
      <c r="AV372" s="420"/>
      <c r="AW372" s="420"/>
      <c r="AX372" s="420"/>
      <c r="AY372" s="420"/>
      <c r="AZ372" s="420"/>
      <c r="BA372" s="420"/>
      <c r="BB372" s="420"/>
      <c r="BC372" s="420"/>
      <c r="BD372" s="420"/>
      <c r="BE372" s="420"/>
      <c r="BF372" s="420"/>
      <c r="BG372" s="420"/>
      <c r="BH372" s="420"/>
      <c r="BI372" s="9"/>
    </row>
    <row r="373" spans="1:60" ht="7.5" customHeight="1">
      <c r="A373" s="15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5"/>
    </row>
    <row r="374" spans="1:60" ht="21.75" customHeight="1" hidden="1">
      <c r="A374" s="7"/>
      <c r="B374" s="24"/>
      <c r="C374" s="7"/>
      <c r="D374" s="7"/>
      <c r="E374" s="7"/>
      <c r="F374" s="7"/>
      <c r="G374" s="7"/>
      <c r="H374" s="7"/>
      <c r="I374" s="14"/>
      <c r="J374" s="14"/>
      <c r="K374" s="14"/>
      <c r="L374" s="7"/>
      <c r="M374" s="7"/>
      <c r="N374" s="7"/>
      <c r="O374" s="19"/>
      <c r="P374" s="19"/>
      <c r="Q374" s="19"/>
      <c r="R374" s="19"/>
      <c r="S374" s="19"/>
      <c r="T374" s="19"/>
      <c r="U374" s="19"/>
      <c r="V374" s="19"/>
      <c r="W374" s="19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15"/>
    </row>
    <row r="375" spans="1:60" ht="34.5" customHeight="1">
      <c r="A375" s="575" t="s">
        <v>196</v>
      </c>
      <c r="B375" s="575"/>
      <c r="C375" s="575"/>
      <c r="D375" s="575"/>
      <c r="E375" s="575"/>
      <c r="F375" s="575"/>
      <c r="G375" s="575"/>
      <c r="H375" s="575"/>
      <c r="I375" s="575"/>
      <c r="J375" s="575"/>
      <c r="K375" s="575"/>
      <c r="L375" s="575"/>
      <c r="M375" s="575"/>
      <c r="N375" s="575"/>
      <c r="O375" s="316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509"/>
    </row>
    <row r="376" spans="1:60" ht="72.75" customHeight="1">
      <c r="A376" s="370" t="s">
        <v>238</v>
      </c>
      <c r="B376" s="370"/>
      <c r="C376" s="370"/>
      <c r="D376" s="370"/>
      <c r="E376" s="370"/>
      <c r="F376" s="370"/>
      <c r="G376" s="370"/>
      <c r="H376" s="370"/>
      <c r="I376" s="370"/>
      <c r="J376" s="370"/>
      <c r="K376" s="370"/>
      <c r="L376" s="370"/>
      <c r="M376" s="370"/>
      <c r="N376" s="370"/>
      <c r="O376" s="335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509"/>
    </row>
    <row r="377" spans="1:60" ht="75.75" customHeight="1">
      <c r="A377" s="370" t="s">
        <v>228</v>
      </c>
      <c r="B377" s="370"/>
      <c r="C377" s="370"/>
      <c r="D377" s="370"/>
      <c r="E377" s="370"/>
      <c r="F377" s="370"/>
      <c r="G377" s="370"/>
      <c r="H377" s="370"/>
      <c r="I377" s="370"/>
      <c r="J377" s="370"/>
      <c r="K377" s="370"/>
      <c r="L377" s="370"/>
      <c r="M377" s="370"/>
      <c r="N377" s="370"/>
      <c r="O377" s="335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509"/>
    </row>
    <row r="378" spans="1:60" ht="78" customHeight="1">
      <c r="A378" s="370" t="s">
        <v>241</v>
      </c>
      <c r="B378" s="370"/>
      <c r="C378" s="370"/>
      <c r="D378" s="370"/>
      <c r="E378" s="370"/>
      <c r="F378" s="370"/>
      <c r="G378" s="370"/>
      <c r="H378" s="370"/>
      <c r="I378" s="370"/>
      <c r="J378" s="370"/>
      <c r="K378" s="370"/>
      <c r="L378" s="370"/>
      <c r="M378" s="370"/>
      <c r="N378" s="370"/>
      <c r="O378" s="317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509"/>
    </row>
    <row r="379" spans="1:60" ht="75" customHeight="1">
      <c r="A379" s="370" t="s">
        <v>240</v>
      </c>
      <c r="B379" s="370"/>
      <c r="C379" s="370"/>
      <c r="D379" s="370"/>
      <c r="E379" s="370"/>
      <c r="F379" s="370"/>
      <c r="G379" s="370"/>
      <c r="H379" s="370"/>
      <c r="I379" s="370"/>
      <c r="J379" s="370"/>
      <c r="K379" s="370"/>
      <c r="L379" s="370"/>
      <c r="M379" s="370"/>
      <c r="N379" s="370"/>
      <c r="O379" s="317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509"/>
    </row>
    <row r="380" spans="1:60" ht="68.25" customHeight="1">
      <c r="A380" s="370" t="s">
        <v>239</v>
      </c>
      <c r="B380" s="370"/>
      <c r="C380" s="370"/>
      <c r="D380" s="370"/>
      <c r="E380" s="370"/>
      <c r="F380" s="370"/>
      <c r="G380" s="370"/>
      <c r="H380" s="370"/>
      <c r="I380" s="370"/>
      <c r="J380" s="370"/>
      <c r="K380" s="370"/>
      <c r="L380" s="370"/>
      <c r="M380" s="370"/>
      <c r="N380" s="370"/>
      <c r="O380" s="335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509"/>
    </row>
    <row r="381" spans="1:60" ht="27.75" customHeight="1">
      <c r="A381" s="391" t="s">
        <v>197</v>
      </c>
      <c r="B381" s="391"/>
      <c r="C381" s="391"/>
      <c r="D381" s="391"/>
      <c r="E381" s="391"/>
      <c r="F381" s="391"/>
      <c r="G381" s="391"/>
      <c r="H381" s="391"/>
      <c r="I381" s="391"/>
      <c r="J381" s="391"/>
      <c r="K381" s="391"/>
      <c r="L381" s="391"/>
      <c r="M381" s="391"/>
      <c r="N381" s="391"/>
      <c r="O381" s="391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509"/>
    </row>
    <row r="382" spans="1:60" ht="3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509"/>
    </row>
    <row r="383" spans="1:60" ht="15.75" customHeight="1">
      <c r="A383" s="391" t="s">
        <v>198</v>
      </c>
      <c r="B383" s="391"/>
      <c r="C383" s="391"/>
      <c r="D383" s="391"/>
      <c r="E383" s="391"/>
      <c r="F383" s="391"/>
      <c r="G383" s="391"/>
      <c r="H383" s="391"/>
      <c r="I383" s="391"/>
      <c r="J383" s="391"/>
      <c r="K383" s="391"/>
      <c r="L383" s="391"/>
      <c r="M383" s="391"/>
      <c r="N383" s="391"/>
      <c r="O383" s="391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509"/>
    </row>
    <row r="384" spans="1:60" ht="15.75" customHeight="1" thickBot="1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449" t="s">
        <v>55</v>
      </c>
      <c r="N384" s="44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509"/>
    </row>
    <row r="385" spans="1:60" ht="16.5" customHeight="1">
      <c r="A385" s="528" t="s">
        <v>80</v>
      </c>
      <c r="B385" s="525" t="s">
        <v>4</v>
      </c>
      <c r="C385" s="525" t="s">
        <v>26</v>
      </c>
      <c r="D385" s="525"/>
      <c r="E385" s="581" t="s">
        <v>27</v>
      </c>
      <c r="F385" s="585" t="s">
        <v>45</v>
      </c>
      <c r="G385" s="525"/>
      <c r="H385" s="537" t="s">
        <v>199</v>
      </c>
      <c r="I385" s="537"/>
      <c r="J385" s="525" t="s">
        <v>78</v>
      </c>
      <c r="K385" s="525"/>
      <c r="L385" s="525" t="s">
        <v>28</v>
      </c>
      <c r="M385" s="525"/>
      <c r="N385" s="567" t="s">
        <v>79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510"/>
      <c r="AU385" s="510"/>
      <c r="AV385" s="510"/>
      <c r="AW385" s="510"/>
      <c r="AX385" s="510"/>
      <c r="AY385" s="510"/>
      <c r="AZ385" s="510"/>
      <c r="BA385" s="510"/>
      <c r="BB385" s="510"/>
      <c r="BC385" s="510"/>
      <c r="BD385" s="420"/>
      <c r="BE385" s="420"/>
      <c r="BF385" s="420"/>
      <c r="BG385" s="420"/>
      <c r="BH385" s="13"/>
    </row>
    <row r="386" spans="1:60" ht="24" customHeight="1">
      <c r="A386" s="529"/>
      <c r="B386" s="526"/>
      <c r="C386" s="526"/>
      <c r="D386" s="526"/>
      <c r="E386" s="582"/>
      <c r="F386" s="586"/>
      <c r="G386" s="526"/>
      <c r="H386" s="576"/>
      <c r="I386" s="576"/>
      <c r="J386" s="526"/>
      <c r="K386" s="526"/>
      <c r="L386" s="526"/>
      <c r="M386" s="526"/>
      <c r="N386" s="580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510"/>
      <c r="AU386" s="510"/>
      <c r="AV386" s="510"/>
      <c r="AW386" s="510"/>
      <c r="AX386" s="510"/>
      <c r="AY386" s="510"/>
      <c r="AZ386" s="510"/>
      <c r="BA386" s="510"/>
      <c r="BB386" s="510"/>
      <c r="BC386" s="510"/>
      <c r="BD386" s="420"/>
      <c r="BE386" s="420"/>
      <c r="BF386" s="420"/>
      <c r="BG386" s="420"/>
      <c r="BH386" s="425"/>
    </row>
    <row r="387" spans="1:60" ht="102" customHeight="1" thickBot="1">
      <c r="A387" s="530"/>
      <c r="B387" s="527"/>
      <c r="C387" s="527"/>
      <c r="D387" s="527"/>
      <c r="E387" s="583"/>
      <c r="F387" s="587"/>
      <c r="G387" s="527"/>
      <c r="H387" s="577"/>
      <c r="I387" s="577"/>
      <c r="J387" s="527"/>
      <c r="K387" s="527"/>
      <c r="L387" s="30" t="s">
        <v>49</v>
      </c>
      <c r="M387" s="30" t="s">
        <v>77</v>
      </c>
      <c r="N387" s="568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16"/>
      <c r="AP387" s="16"/>
      <c r="AQ387" s="16"/>
      <c r="AR387" s="16"/>
      <c r="AS387" s="16"/>
      <c r="AT387" s="510"/>
      <c r="AU387" s="510"/>
      <c r="AV387" s="510"/>
      <c r="AW387" s="510"/>
      <c r="AX387" s="510"/>
      <c r="AY387" s="510"/>
      <c r="AZ387" s="510"/>
      <c r="BA387" s="510"/>
      <c r="BB387" s="510"/>
      <c r="BC387" s="510"/>
      <c r="BD387" s="512"/>
      <c r="BE387" s="512"/>
      <c r="BF387" s="512"/>
      <c r="BG387" s="512"/>
      <c r="BH387" s="425"/>
    </row>
    <row r="388" spans="1:60" ht="16.5" thickBot="1">
      <c r="A388" s="36">
        <v>1</v>
      </c>
      <c r="B388" s="37">
        <v>2</v>
      </c>
      <c r="C388" s="470">
        <v>3</v>
      </c>
      <c r="D388" s="484"/>
      <c r="E388" s="95">
        <v>4</v>
      </c>
      <c r="F388" s="584">
        <v>5</v>
      </c>
      <c r="G388" s="470"/>
      <c r="H388" s="470">
        <v>6</v>
      </c>
      <c r="I388" s="470"/>
      <c r="J388" s="470">
        <v>7</v>
      </c>
      <c r="K388" s="470"/>
      <c r="L388" s="37">
        <v>8</v>
      </c>
      <c r="M388" s="37">
        <v>9</v>
      </c>
      <c r="N388" s="38">
        <v>10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420"/>
      <c r="AU388" s="420"/>
      <c r="AV388" s="420"/>
      <c r="AW388" s="420"/>
      <c r="AX388" s="420"/>
      <c r="AY388" s="420"/>
      <c r="AZ388" s="420"/>
      <c r="BA388" s="420"/>
      <c r="BB388" s="420"/>
      <c r="BC388" s="420"/>
      <c r="BD388" s="420"/>
      <c r="BE388" s="420"/>
      <c r="BF388" s="420"/>
      <c r="BG388" s="420"/>
      <c r="BH388" s="13"/>
    </row>
    <row r="389" spans="1:60" ht="15" customHeight="1">
      <c r="A389" s="85">
        <f>A65</f>
        <v>2210</v>
      </c>
      <c r="B389" s="336" t="str">
        <f>B91</f>
        <v>Предмети, матеріали, обладнання та інвентар</v>
      </c>
      <c r="C389" s="533">
        <v>59535</v>
      </c>
      <c r="D389" s="534"/>
      <c r="E389" s="339">
        <f>C65</f>
        <v>59345</v>
      </c>
      <c r="F389" s="543">
        <v>0</v>
      </c>
      <c r="G389" s="533"/>
      <c r="H389" s="543">
        <v>0</v>
      </c>
      <c r="I389" s="533"/>
      <c r="J389" s="543">
        <v>0</v>
      </c>
      <c r="K389" s="533"/>
      <c r="L389" s="337">
        <v>0</v>
      </c>
      <c r="M389" s="337">
        <v>0</v>
      </c>
      <c r="N389" s="338">
        <f>E389+H389</f>
        <v>59345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3"/>
    </row>
    <row r="390" spans="1:60" ht="15" customHeight="1">
      <c r="A390" s="85">
        <f>A66</f>
        <v>2240</v>
      </c>
      <c r="B390" s="336" t="str">
        <f>B92</f>
        <v>Оплата послуг (крім комунальних)</v>
      </c>
      <c r="C390" s="535">
        <v>9115</v>
      </c>
      <c r="D390" s="536"/>
      <c r="E390" s="151">
        <f>C66</f>
        <v>9089</v>
      </c>
      <c r="F390" s="544">
        <v>0</v>
      </c>
      <c r="G390" s="535"/>
      <c r="H390" s="544">
        <v>0</v>
      </c>
      <c r="I390" s="535"/>
      <c r="J390" s="544">
        <v>0</v>
      </c>
      <c r="K390" s="535"/>
      <c r="L390" s="110">
        <v>0</v>
      </c>
      <c r="M390" s="110">
        <v>0</v>
      </c>
      <c r="N390" s="338">
        <f>E390+H390</f>
        <v>9089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3"/>
    </row>
    <row r="391" spans="1:60" ht="15" customHeight="1">
      <c r="A391" s="85">
        <f>A67</f>
        <v>2730</v>
      </c>
      <c r="B391" s="336" t="str">
        <f>B93</f>
        <v>Інші виплати населенню</v>
      </c>
      <c r="C391" s="535">
        <v>285065</v>
      </c>
      <c r="D391" s="536"/>
      <c r="E391" s="151">
        <f>C67</f>
        <v>282907</v>
      </c>
      <c r="F391" s="544">
        <v>0</v>
      </c>
      <c r="G391" s="535"/>
      <c r="H391" s="544">
        <v>0</v>
      </c>
      <c r="I391" s="535"/>
      <c r="J391" s="544">
        <v>0</v>
      </c>
      <c r="K391" s="535"/>
      <c r="L391" s="110">
        <v>0</v>
      </c>
      <c r="M391" s="110">
        <v>0</v>
      </c>
      <c r="N391" s="338">
        <f>E391+H391</f>
        <v>282907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3"/>
    </row>
    <row r="392" spans="1:60" ht="15" customHeight="1" thickBot="1">
      <c r="A392" s="344"/>
      <c r="B392" s="345"/>
      <c r="C392" s="569"/>
      <c r="D392" s="569"/>
      <c r="E392" s="342"/>
      <c r="F392" s="569"/>
      <c r="G392" s="569"/>
      <c r="H392" s="569"/>
      <c r="I392" s="569"/>
      <c r="J392" s="569"/>
      <c r="K392" s="569"/>
      <c r="L392" s="342"/>
      <c r="M392" s="342"/>
      <c r="N392" s="346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420"/>
      <c r="AU392" s="420"/>
      <c r="AV392" s="420"/>
      <c r="AW392" s="420"/>
      <c r="AX392" s="420"/>
      <c r="AY392" s="420"/>
      <c r="AZ392" s="420"/>
      <c r="BA392" s="420"/>
      <c r="BB392" s="420"/>
      <c r="BC392" s="420"/>
      <c r="BD392" s="420"/>
      <c r="BE392" s="420"/>
      <c r="BF392" s="420"/>
      <c r="BG392" s="420"/>
      <c r="BH392" s="13"/>
    </row>
    <row r="393" spans="1:60" ht="15" customHeight="1" thickBot="1">
      <c r="A393" s="167"/>
      <c r="B393" s="347" t="s">
        <v>54</v>
      </c>
      <c r="C393" s="555">
        <f>C389+C390+C391</f>
        <v>353715</v>
      </c>
      <c r="D393" s="593"/>
      <c r="E393" s="348">
        <f>E389+E390+E391</f>
        <v>351341</v>
      </c>
      <c r="F393" s="545">
        <f>F389+F390+F391</f>
        <v>0</v>
      </c>
      <c r="G393" s="546"/>
      <c r="H393" s="545">
        <f>H389+H390+H391</f>
        <v>0</v>
      </c>
      <c r="I393" s="546"/>
      <c r="J393" s="545">
        <f>J389+J390+J391</f>
        <v>0</v>
      </c>
      <c r="K393" s="546"/>
      <c r="L393" s="349">
        <v>0</v>
      </c>
      <c r="M393" s="349">
        <v>0</v>
      </c>
      <c r="N393" s="350">
        <f>N389+N390+N391</f>
        <v>351341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420"/>
      <c r="AU393" s="420"/>
      <c r="AV393" s="420"/>
      <c r="AW393" s="420"/>
      <c r="AX393" s="420"/>
      <c r="AY393" s="420"/>
      <c r="AZ393" s="420"/>
      <c r="BA393" s="420"/>
      <c r="BB393" s="420"/>
      <c r="BC393" s="420"/>
      <c r="BD393" s="420"/>
      <c r="BE393" s="420"/>
      <c r="BF393" s="420"/>
      <c r="BG393" s="420"/>
      <c r="BH393" s="13"/>
    </row>
    <row r="394" spans="1:60" ht="23.25" customHeight="1">
      <c r="A394" s="14"/>
      <c r="B394" s="7"/>
      <c r="C394" s="14"/>
      <c r="D394" s="14"/>
      <c r="E394" s="7"/>
      <c r="F394" s="14"/>
      <c r="G394" s="14"/>
      <c r="H394" s="25"/>
      <c r="I394" s="25"/>
      <c r="J394" s="14"/>
      <c r="K394" s="14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3"/>
    </row>
    <row r="395" spans="1:60" ht="16.5" customHeight="1">
      <c r="A395" s="391" t="s">
        <v>200</v>
      </c>
      <c r="B395" s="391"/>
      <c r="C395" s="391"/>
      <c r="D395" s="391"/>
      <c r="E395" s="391"/>
      <c r="F395" s="391"/>
      <c r="G395" s="391"/>
      <c r="H395" s="391"/>
      <c r="I395" s="391"/>
      <c r="J395" s="391"/>
      <c r="K395" s="391"/>
      <c r="L395" s="391"/>
      <c r="M395" s="391"/>
      <c r="N395" s="391"/>
      <c r="O395" s="391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509"/>
    </row>
    <row r="396" spans="1:60" ht="14.25" customHeight="1" thickBot="1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588" t="s">
        <v>81</v>
      </c>
      <c r="N396" s="588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509"/>
    </row>
    <row r="397" spans="1:60" ht="16.5" customHeight="1">
      <c r="A397" s="528" t="s">
        <v>80</v>
      </c>
      <c r="B397" s="525" t="s">
        <v>4</v>
      </c>
      <c r="C397" s="525"/>
      <c r="D397" s="537" t="s">
        <v>23</v>
      </c>
      <c r="E397" s="525"/>
      <c r="F397" s="525"/>
      <c r="G397" s="525"/>
      <c r="H397" s="525"/>
      <c r="I397" s="537" t="s">
        <v>41</v>
      </c>
      <c r="J397" s="525"/>
      <c r="K397" s="525"/>
      <c r="L397" s="525"/>
      <c r="M397" s="525"/>
      <c r="N397" s="56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420"/>
      <c r="AN397" s="420"/>
      <c r="AO397" s="420"/>
      <c r="AP397" s="420"/>
      <c r="AQ397" s="420"/>
      <c r="AR397" s="420"/>
      <c r="AS397" s="420"/>
      <c r="AT397" s="420"/>
      <c r="AU397" s="420"/>
      <c r="AV397" s="420"/>
      <c r="AW397" s="420"/>
      <c r="AX397" s="420"/>
      <c r="AY397" s="420"/>
      <c r="AZ397" s="420"/>
      <c r="BA397" s="420"/>
      <c r="BB397" s="420"/>
      <c r="BC397" s="420"/>
      <c r="BD397" s="420"/>
      <c r="BE397" s="420"/>
      <c r="BF397" s="420"/>
      <c r="BG397" s="425"/>
      <c r="BH397" s="425"/>
    </row>
    <row r="398" spans="1:60" ht="62.25" customHeight="1">
      <c r="A398" s="529"/>
      <c r="B398" s="526"/>
      <c r="C398" s="526"/>
      <c r="D398" s="475" t="s">
        <v>30</v>
      </c>
      <c r="E398" s="540" t="s">
        <v>201</v>
      </c>
      <c r="F398" s="526" t="s">
        <v>31</v>
      </c>
      <c r="G398" s="526"/>
      <c r="H398" s="26" t="s">
        <v>32</v>
      </c>
      <c r="I398" s="475" t="s">
        <v>33</v>
      </c>
      <c r="J398" s="222" t="s">
        <v>202</v>
      </c>
      <c r="K398" s="526" t="s">
        <v>31</v>
      </c>
      <c r="L398" s="526"/>
      <c r="M398" s="526" t="s">
        <v>84</v>
      </c>
      <c r="N398" s="580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425"/>
      <c r="BH398" s="425"/>
    </row>
    <row r="399" spans="1:60" ht="22.5" customHeight="1">
      <c r="A399" s="529"/>
      <c r="B399" s="526"/>
      <c r="C399" s="526"/>
      <c r="D399" s="541"/>
      <c r="E399" s="541"/>
      <c r="F399" s="475" t="s">
        <v>20</v>
      </c>
      <c r="G399" s="475" t="s">
        <v>21</v>
      </c>
      <c r="H399" s="475" t="s">
        <v>82</v>
      </c>
      <c r="I399" s="589"/>
      <c r="J399" s="475" t="s">
        <v>83</v>
      </c>
      <c r="K399" s="475" t="s">
        <v>20</v>
      </c>
      <c r="L399" s="475" t="s">
        <v>21</v>
      </c>
      <c r="M399" s="526"/>
      <c r="N399" s="580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425"/>
      <c r="BH399" s="425"/>
    </row>
    <row r="400" spans="1:60" ht="45" customHeight="1" thickBot="1">
      <c r="A400" s="530"/>
      <c r="B400" s="527"/>
      <c r="C400" s="527"/>
      <c r="D400" s="538"/>
      <c r="E400" s="538"/>
      <c r="F400" s="538"/>
      <c r="G400" s="538" t="s">
        <v>29</v>
      </c>
      <c r="H400" s="539"/>
      <c r="I400" s="539"/>
      <c r="J400" s="539"/>
      <c r="K400" s="538"/>
      <c r="L400" s="538" t="s">
        <v>29</v>
      </c>
      <c r="M400" s="527"/>
      <c r="N400" s="568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16"/>
      <c r="AI400" s="16"/>
      <c r="AJ400" s="16"/>
      <c r="AK400" s="16"/>
      <c r="AL400" s="16"/>
      <c r="AM400" s="7"/>
      <c r="AN400" s="7"/>
      <c r="AO400" s="7"/>
      <c r="AP400" s="7"/>
      <c r="AQ400" s="7"/>
      <c r="AR400" s="16"/>
      <c r="AS400" s="16"/>
      <c r="AT400" s="16"/>
      <c r="AU400" s="16"/>
      <c r="AV400" s="16"/>
      <c r="AW400" s="7"/>
      <c r="AX400" s="7"/>
      <c r="AY400" s="7"/>
      <c r="AZ400" s="7"/>
      <c r="BA400" s="7"/>
      <c r="BB400" s="7"/>
      <c r="BC400" s="7"/>
      <c r="BD400" s="7"/>
      <c r="BE400" s="16"/>
      <c r="BF400" s="16"/>
      <c r="BG400" s="425"/>
      <c r="BH400" s="425"/>
    </row>
    <row r="401" spans="1:60" ht="16.5" thickBot="1">
      <c r="A401" s="36">
        <v>1</v>
      </c>
      <c r="B401" s="470">
        <v>2</v>
      </c>
      <c r="C401" s="470"/>
      <c r="D401" s="37">
        <v>3</v>
      </c>
      <c r="E401" s="37">
        <v>4</v>
      </c>
      <c r="F401" s="37">
        <v>5</v>
      </c>
      <c r="G401" s="37">
        <v>6</v>
      </c>
      <c r="H401" s="37">
        <v>7</v>
      </c>
      <c r="I401" s="37">
        <v>8</v>
      </c>
      <c r="J401" s="37">
        <v>9</v>
      </c>
      <c r="K401" s="37">
        <v>10</v>
      </c>
      <c r="L401" s="37">
        <v>11</v>
      </c>
      <c r="M401" s="470">
        <v>12</v>
      </c>
      <c r="N401" s="590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425"/>
      <c r="BH401" s="425"/>
    </row>
    <row r="402" spans="1:60" ht="23.25" customHeight="1">
      <c r="A402" s="344">
        <v>2210</v>
      </c>
      <c r="B402" s="523" t="s">
        <v>87</v>
      </c>
      <c r="C402" s="524"/>
      <c r="D402" s="342">
        <f>G65</f>
        <v>66167</v>
      </c>
      <c r="E402" s="343">
        <v>0</v>
      </c>
      <c r="F402" s="343">
        <v>0</v>
      </c>
      <c r="G402" s="343">
        <v>0</v>
      </c>
      <c r="H402" s="342">
        <f>D402-F402</f>
        <v>66167</v>
      </c>
      <c r="I402" s="342">
        <f>K65</f>
        <v>69743</v>
      </c>
      <c r="J402" s="343">
        <f>E402-F402-G402</f>
        <v>0</v>
      </c>
      <c r="K402" s="343">
        <v>0</v>
      </c>
      <c r="L402" s="343">
        <v>0</v>
      </c>
      <c r="M402" s="550">
        <f>I402-K402</f>
        <v>69743</v>
      </c>
      <c r="N402" s="551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15"/>
      <c r="BH402" s="15"/>
    </row>
    <row r="403" spans="1:60" ht="23.25" customHeight="1">
      <c r="A403" s="344">
        <v>2240</v>
      </c>
      <c r="B403" s="531" t="s">
        <v>88</v>
      </c>
      <c r="C403" s="532"/>
      <c r="D403" s="342">
        <f>G66</f>
        <v>11057</v>
      </c>
      <c r="E403" s="343">
        <v>0</v>
      </c>
      <c r="F403" s="343">
        <v>0</v>
      </c>
      <c r="G403" s="343">
        <v>0</v>
      </c>
      <c r="H403" s="342">
        <f>D403-F403</f>
        <v>11057</v>
      </c>
      <c r="I403" s="342">
        <f>K66</f>
        <v>14754</v>
      </c>
      <c r="J403" s="343">
        <f>E403-F403-G403</f>
        <v>0</v>
      </c>
      <c r="K403" s="343">
        <v>0</v>
      </c>
      <c r="L403" s="343">
        <v>0</v>
      </c>
      <c r="M403" s="550">
        <f>I403-K403</f>
        <v>14754</v>
      </c>
      <c r="N403" s="551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15"/>
      <c r="BH403" s="15"/>
    </row>
    <row r="404" spans="1:60" ht="23.25" customHeight="1">
      <c r="A404" s="344">
        <v>2730</v>
      </c>
      <c r="B404" s="531" t="s">
        <v>89</v>
      </c>
      <c r="C404" s="532"/>
      <c r="D404" s="342">
        <f>G67</f>
        <v>325176</v>
      </c>
      <c r="E404" s="343">
        <v>0</v>
      </c>
      <c r="F404" s="343">
        <v>0</v>
      </c>
      <c r="G404" s="343">
        <v>0</v>
      </c>
      <c r="H404" s="342">
        <f>D404-F404</f>
        <v>325176</v>
      </c>
      <c r="I404" s="342">
        <f>K67</f>
        <v>544999</v>
      </c>
      <c r="J404" s="343">
        <f>E404-F404-G404</f>
        <v>0</v>
      </c>
      <c r="K404" s="343">
        <v>0</v>
      </c>
      <c r="L404" s="343">
        <v>0</v>
      </c>
      <c r="M404" s="550">
        <f>I404-K404</f>
        <v>544999</v>
      </c>
      <c r="N404" s="551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15"/>
      <c r="BH404" s="15"/>
    </row>
    <row r="405" spans="1:60" ht="14.25" customHeight="1" thickBot="1">
      <c r="A405" s="340"/>
      <c r="B405" s="565"/>
      <c r="C405" s="566"/>
      <c r="D405" s="343"/>
      <c r="E405" s="343"/>
      <c r="F405" s="343"/>
      <c r="G405" s="343"/>
      <c r="H405" s="343"/>
      <c r="I405" s="343"/>
      <c r="J405" s="343"/>
      <c r="K405" s="343"/>
      <c r="L405" s="343"/>
      <c r="M405" s="565"/>
      <c r="N405" s="570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15"/>
      <c r="BH405" s="15"/>
    </row>
    <row r="406" spans="1:60" ht="16.5" thickBot="1">
      <c r="A406" s="351"/>
      <c r="B406" s="558" t="s">
        <v>54</v>
      </c>
      <c r="C406" s="558"/>
      <c r="D406" s="349">
        <f aca="true" t="shared" si="13" ref="D406:M406">D402+D403+D404</f>
        <v>402400</v>
      </c>
      <c r="E406" s="349">
        <f t="shared" si="13"/>
        <v>0</v>
      </c>
      <c r="F406" s="349">
        <f t="shared" si="13"/>
        <v>0</v>
      </c>
      <c r="G406" s="349">
        <f t="shared" si="13"/>
        <v>0</v>
      </c>
      <c r="H406" s="349">
        <f t="shared" si="13"/>
        <v>402400</v>
      </c>
      <c r="I406" s="349">
        <f t="shared" si="13"/>
        <v>629496</v>
      </c>
      <c r="J406" s="349">
        <f t="shared" si="13"/>
        <v>0</v>
      </c>
      <c r="K406" s="349">
        <f t="shared" si="13"/>
        <v>0</v>
      </c>
      <c r="L406" s="349">
        <f t="shared" si="13"/>
        <v>0</v>
      </c>
      <c r="M406" s="555">
        <f t="shared" si="13"/>
        <v>629496</v>
      </c>
      <c r="N406" s="556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425"/>
      <c r="BH406" s="425"/>
    </row>
    <row r="407" spans="1:60" ht="15" customHeight="1">
      <c r="A407" s="15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509"/>
    </row>
    <row r="408" spans="1:60" ht="22.5" customHeight="1">
      <c r="A408" s="391" t="s">
        <v>203</v>
      </c>
      <c r="B408" s="391"/>
      <c r="C408" s="391"/>
      <c r="D408" s="391"/>
      <c r="E408" s="391"/>
      <c r="F408" s="391"/>
      <c r="G408" s="391"/>
      <c r="H408" s="391"/>
      <c r="I408" s="391"/>
      <c r="J408" s="391"/>
      <c r="K408" s="391"/>
      <c r="L408" s="391"/>
      <c r="M408" s="391"/>
      <c r="N408" s="391"/>
      <c r="O408" s="391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509"/>
    </row>
    <row r="409" spans="1:60" ht="23.25" customHeight="1" thickBot="1">
      <c r="A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588" t="s">
        <v>81</v>
      </c>
      <c r="N409" s="588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509"/>
    </row>
    <row r="410" spans="1:60" ht="61.5" customHeight="1">
      <c r="A410" s="528" t="s">
        <v>80</v>
      </c>
      <c r="B410" s="525" t="s">
        <v>4</v>
      </c>
      <c r="C410" s="563" t="s">
        <v>26</v>
      </c>
      <c r="D410" s="525" t="s">
        <v>27</v>
      </c>
      <c r="E410" s="537" t="s">
        <v>204</v>
      </c>
      <c r="F410" s="525"/>
      <c r="G410" s="537" t="s">
        <v>205</v>
      </c>
      <c r="H410" s="525"/>
      <c r="I410" s="537" t="s">
        <v>206</v>
      </c>
      <c r="J410" s="525"/>
      <c r="K410" s="525" t="s">
        <v>39</v>
      </c>
      <c r="L410" s="525"/>
      <c r="M410" s="525" t="s">
        <v>40</v>
      </c>
      <c r="N410" s="56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 spans="1:60" ht="57.75" customHeight="1" thickBot="1">
      <c r="A411" s="530"/>
      <c r="B411" s="527"/>
      <c r="C411" s="538"/>
      <c r="D411" s="527"/>
      <c r="E411" s="527"/>
      <c r="F411" s="527"/>
      <c r="G411" s="527"/>
      <c r="H411" s="527"/>
      <c r="I411" s="527"/>
      <c r="J411" s="527"/>
      <c r="K411" s="527"/>
      <c r="L411" s="527"/>
      <c r="M411" s="527"/>
      <c r="N411" s="56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 spans="1:60" ht="15">
      <c r="A412" s="48">
        <v>1</v>
      </c>
      <c r="B412" s="49">
        <v>2</v>
      </c>
      <c r="C412" s="49">
        <v>3</v>
      </c>
      <c r="D412" s="49">
        <v>4</v>
      </c>
      <c r="E412" s="542">
        <v>5</v>
      </c>
      <c r="F412" s="542"/>
      <c r="G412" s="542">
        <v>6</v>
      </c>
      <c r="H412" s="542"/>
      <c r="I412" s="542">
        <v>7</v>
      </c>
      <c r="J412" s="542"/>
      <c r="K412" s="542">
        <v>8</v>
      </c>
      <c r="L412" s="542"/>
      <c r="M412" s="542">
        <v>9</v>
      </c>
      <c r="N412" s="55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 spans="1:60" ht="19.5" customHeight="1">
      <c r="A413" s="344">
        <v>2210</v>
      </c>
      <c r="B413" s="341" t="s">
        <v>87</v>
      </c>
      <c r="C413" s="342">
        <f>C389</f>
        <v>59535</v>
      </c>
      <c r="D413" s="342">
        <f>E389</f>
        <v>59345</v>
      </c>
      <c r="E413" s="554">
        <v>0</v>
      </c>
      <c r="F413" s="559"/>
      <c r="G413" s="554">
        <v>0</v>
      </c>
      <c r="H413" s="559"/>
      <c r="I413" s="554">
        <v>0</v>
      </c>
      <c r="J413" s="559"/>
      <c r="K413" s="554">
        <v>0</v>
      </c>
      <c r="L413" s="559"/>
      <c r="M413" s="554">
        <v>0</v>
      </c>
      <c r="N413" s="551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 spans="1:60" ht="19.5" customHeight="1">
      <c r="A414" s="344">
        <v>2240</v>
      </c>
      <c r="B414" s="341" t="s">
        <v>88</v>
      </c>
      <c r="C414" s="342">
        <f>C390</f>
        <v>9115</v>
      </c>
      <c r="D414" s="342">
        <f>E390</f>
        <v>9089</v>
      </c>
      <c r="E414" s="554">
        <v>0</v>
      </c>
      <c r="F414" s="559"/>
      <c r="G414" s="554">
        <v>0</v>
      </c>
      <c r="H414" s="559"/>
      <c r="I414" s="554">
        <v>0</v>
      </c>
      <c r="J414" s="559"/>
      <c r="K414" s="554">
        <v>0</v>
      </c>
      <c r="L414" s="559"/>
      <c r="M414" s="554">
        <v>0</v>
      </c>
      <c r="N414" s="551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 spans="1:60" ht="30.75" customHeight="1" thickBot="1">
      <c r="A415" s="344">
        <v>2730</v>
      </c>
      <c r="B415" s="341" t="s">
        <v>89</v>
      </c>
      <c r="C415" s="342">
        <f>C391</f>
        <v>285065</v>
      </c>
      <c r="D415" s="342">
        <f>E391</f>
        <v>282907</v>
      </c>
      <c r="E415" s="565">
        <v>0</v>
      </c>
      <c r="F415" s="566"/>
      <c r="G415" s="565">
        <v>0</v>
      </c>
      <c r="H415" s="566"/>
      <c r="I415" s="565">
        <v>0</v>
      </c>
      <c r="J415" s="566"/>
      <c r="K415" s="565">
        <v>0</v>
      </c>
      <c r="L415" s="566"/>
      <c r="M415" s="565">
        <v>0</v>
      </c>
      <c r="N415" s="570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 spans="1:65" ht="20.25" customHeight="1" thickBot="1">
      <c r="A416" s="167"/>
      <c r="B416" s="347" t="s">
        <v>54</v>
      </c>
      <c r="C416" s="349">
        <f>C413+C414+C415</f>
        <v>353715</v>
      </c>
      <c r="D416" s="349">
        <f>D413+D414+D415</f>
        <v>351341</v>
      </c>
      <c r="E416" s="564">
        <f>E413+E414+E415</f>
        <v>0</v>
      </c>
      <c r="F416" s="564"/>
      <c r="G416" s="564">
        <f>G413+G414+G415</f>
        <v>0</v>
      </c>
      <c r="H416" s="564"/>
      <c r="I416" s="564">
        <f>I413+I414+I415</f>
        <v>0</v>
      </c>
      <c r="J416" s="564"/>
      <c r="K416" s="564">
        <f>K413+K414+K415</f>
        <v>0</v>
      </c>
      <c r="L416" s="564"/>
      <c r="M416" s="564">
        <f>M413+M414+M415</f>
        <v>0</v>
      </c>
      <c r="N416" s="572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9"/>
      <c r="BJ416" s="9"/>
      <c r="BK416" s="9"/>
      <c r="BL416" s="9"/>
      <c r="BM416" s="9"/>
    </row>
    <row r="417" spans="1:65" ht="15">
      <c r="A417" s="14"/>
      <c r="B417" s="7"/>
      <c r="C417" s="7"/>
      <c r="D417" s="7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9"/>
      <c r="BJ417" s="9"/>
      <c r="BK417" s="9"/>
      <c r="BL417" s="9"/>
      <c r="BM417" s="9"/>
    </row>
    <row r="418" spans="1:14" ht="31.5" customHeight="1">
      <c r="A418" s="391" t="s">
        <v>273</v>
      </c>
      <c r="B418" s="391"/>
      <c r="C418" s="391"/>
      <c r="D418" s="391"/>
      <c r="E418" s="391"/>
      <c r="F418" s="391"/>
      <c r="G418" s="391"/>
      <c r="H418" s="391"/>
      <c r="I418" s="391"/>
      <c r="J418" s="391"/>
      <c r="K418" s="391"/>
      <c r="L418" s="391"/>
      <c r="M418" s="391"/>
      <c r="N418" s="391"/>
    </row>
    <row r="419" spans="1:14" ht="15" customHeight="1">
      <c r="A419" s="391" t="s">
        <v>34</v>
      </c>
      <c r="B419" s="391"/>
      <c r="C419" s="391"/>
      <c r="D419" s="391"/>
      <c r="E419" s="391"/>
      <c r="F419" s="391"/>
      <c r="G419" s="391"/>
      <c r="H419" s="391"/>
      <c r="I419" s="391"/>
      <c r="J419" s="391"/>
      <c r="K419" s="391"/>
      <c r="L419" s="391"/>
      <c r="M419" s="391"/>
      <c r="N419" s="391"/>
    </row>
    <row r="420" spans="1:11" ht="15" customHeight="1">
      <c r="A420" s="13"/>
      <c r="B420" s="571"/>
      <c r="C420" s="571"/>
      <c r="D420" s="571"/>
      <c r="E420" s="571"/>
      <c r="F420" s="571"/>
      <c r="G420" s="571"/>
      <c r="H420" s="571"/>
      <c r="I420" s="571"/>
      <c r="J420" s="571"/>
      <c r="K420" s="13"/>
    </row>
    <row r="421" spans="1:14" ht="42" customHeight="1">
      <c r="A421" s="391" t="s">
        <v>274</v>
      </c>
      <c r="B421" s="391"/>
      <c r="C421" s="391"/>
      <c r="D421" s="391"/>
      <c r="E421" s="391"/>
      <c r="F421" s="391"/>
      <c r="G421" s="391"/>
      <c r="H421" s="391"/>
      <c r="I421" s="391"/>
      <c r="J421" s="391"/>
      <c r="K421" s="391"/>
      <c r="L421" s="391"/>
      <c r="M421" s="391"/>
      <c r="N421" s="391"/>
    </row>
    <row r="422" spans="1:14" ht="15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1:11" ht="15.75">
      <c r="A423" s="13"/>
      <c r="B423" s="562"/>
      <c r="C423" s="562"/>
      <c r="D423" s="562"/>
      <c r="E423" s="562"/>
      <c r="F423" s="562"/>
      <c r="G423" s="562"/>
      <c r="H423" s="562"/>
      <c r="I423" s="562"/>
      <c r="J423" s="562"/>
      <c r="K423" s="13"/>
    </row>
    <row r="424" spans="1:9" ht="15.75" customHeight="1">
      <c r="A424" s="605" t="s">
        <v>152</v>
      </c>
      <c r="B424" s="605"/>
      <c r="C424" s="8"/>
      <c r="D424" s="74"/>
      <c r="E424" s="74"/>
      <c r="F424" s="75"/>
      <c r="G424" s="75"/>
      <c r="H424" s="561" t="s">
        <v>218</v>
      </c>
      <c r="I424" s="561"/>
    </row>
    <row r="425" spans="1:9" ht="15.75" customHeight="1">
      <c r="A425" s="605"/>
      <c r="B425" s="605"/>
      <c r="C425" s="76"/>
      <c r="D425" s="560" t="s">
        <v>35</v>
      </c>
      <c r="E425" s="560"/>
      <c r="F425" s="75"/>
      <c r="G425" s="76"/>
      <c r="H425" s="560" t="s">
        <v>217</v>
      </c>
      <c r="I425" s="560"/>
    </row>
    <row r="426" spans="1:9" ht="15.75" customHeight="1">
      <c r="A426" s="606" t="s">
        <v>85</v>
      </c>
      <c r="B426" s="606"/>
      <c r="C426" s="72"/>
      <c r="D426" s="72"/>
      <c r="E426" s="75"/>
      <c r="F426" s="75"/>
      <c r="G426" s="72"/>
      <c r="H426" s="77"/>
      <c r="I426" s="9"/>
    </row>
    <row r="427" spans="1:8" ht="15.75" customHeight="1">
      <c r="A427" s="73"/>
      <c r="B427" s="73"/>
      <c r="C427" s="72"/>
      <c r="D427" s="72"/>
      <c r="E427" s="75"/>
      <c r="F427" s="75"/>
      <c r="G427" s="72"/>
      <c r="H427" s="72"/>
    </row>
    <row r="428" spans="1:8" ht="15.75" customHeight="1">
      <c r="A428" s="73"/>
      <c r="B428" s="73"/>
      <c r="C428" s="72"/>
      <c r="D428" s="72"/>
      <c r="E428" s="75"/>
      <c r="F428" s="75"/>
      <c r="G428" s="72"/>
      <c r="H428" s="72"/>
    </row>
    <row r="429" spans="1:8" ht="15.75" customHeight="1">
      <c r="A429" s="73"/>
      <c r="B429" s="73"/>
      <c r="C429" s="72"/>
      <c r="D429" s="72"/>
      <c r="E429" s="75"/>
      <c r="F429" s="75"/>
      <c r="G429" s="72"/>
      <c r="H429" s="72"/>
    </row>
    <row r="430" spans="1:9" ht="15.75" customHeight="1">
      <c r="A430" s="605" t="s">
        <v>151</v>
      </c>
      <c r="B430" s="605"/>
      <c r="C430" s="8"/>
      <c r="D430" s="74"/>
      <c r="E430" s="74"/>
      <c r="F430" s="75"/>
      <c r="G430" s="75"/>
      <c r="H430" s="561" t="s">
        <v>219</v>
      </c>
      <c r="I430" s="561"/>
    </row>
    <row r="431" spans="1:9" ht="15.75" customHeight="1">
      <c r="A431" s="605"/>
      <c r="B431" s="605"/>
      <c r="C431" s="76"/>
      <c r="D431" s="560" t="s">
        <v>35</v>
      </c>
      <c r="E431" s="560"/>
      <c r="F431" s="75"/>
      <c r="G431" s="76"/>
      <c r="H431" s="560" t="s">
        <v>217</v>
      </c>
      <c r="I431" s="560"/>
    </row>
    <row r="432" ht="23.25" customHeight="1"/>
  </sheetData>
  <sheetProtection/>
  <mergeCells count="664">
    <mergeCell ref="A430:B431"/>
    <mergeCell ref="A426:B426"/>
    <mergeCell ref="A424:B425"/>
    <mergeCell ref="A421:N421"/>
    <mergeCell ref="A419:N419"/>
    <mergeCell ref="C348:D348"/>
    <mergeCell ref="E413:F413"/>
    <mergeCell ref="M404:N404"/>
    <mergeCell ref="M405:N405"/>
    <mergeCell ref="M409:N409"/>
    <mergeCell ref="A28:O28"/>
    <mergeCell ref="G16:K16"/>
    <mergeCell ref="S16:U16"/>
    <mergeCell ref="V16:W16"/>
    <mergeCell ref="X16:AC16"/>
    <mergeCell ref="AE16:AF16"/>
    <mergeCell ref="S17:U17"/>
    <mergeCell ref="V17:W17"/>
    <mergeCell ref="X17:AC17"/>
    <mergeCell ref="AE17:AF17"/>
    <mergeCell ref="R7:AF7"/>
    <mergeCell ref="R8:AE8"/>
    <mergeCell ref="C16:D16"/>
    <mergeCell ref="E16:F16"/>
    <mergeCell ref="N16:O16"/>
    <mergeCell ref="G10:I10"/>
    <mergeCell ref="G9:I9"/>
    <mergeCell ref="A12:F12"/>
    <mergeCell ref="A13:F13"/>
    <mergeCell ref="G12:I12"/>
    <mergeCell ref="G13:I13"/>
    <mergeCell ref="A9:F9"/>
    <mergeCell ref="A11:F11"/>
    <mergeCell ref="A10:F10"/>
    <mergeCell ref="J399:J400"/>
    <mergeCell ref="A395:O395"/>
    <mergeCell ref="C393:D393"/>
    <mergeCell ref="J388:K388"/>
    <mergeCell ref="H389:I389"/>
    <mergeCell ref="L399:L400"/>
    <mergeCell ref="I398:I400"/>
    <mergeCell ref="M401:N401"/>
    <mergeCell ref="A408:O408"/>
    <mergeCell ref="A410:A411"/>
    <mergeCell ref="D410:D411"/>
    <mergeCell ref="E410:F411"/>
    <mergeCell ref="B405:C405"/>
    <mergeCell ref="H390:I390"/>
    <mergeCell ref="F392:G392"/>
    <mergeCell ref="M396:N396"/>
    <mergeCell ref="J393:K393"/>
    <mergeCell ref="H391:I391"/>
    <mergeCell ref="M402:N402"/>
    <mergeCell ref="K399:K400"/>
    <mergeCell ref="K398:L398"/>
    <mergeCell ref="I397:N397"/>
    <mergeCell ref="M398:N400"/>
    <mergeCell ref="E385:E387"/>
    <mergeCell ref="C388:D388"/>
    <mergeCell ref="F388:G388"/>
    <mergeCell ref="F390:G390"/>
    <mergeCell ref="C364:C366"/>
    <mergeCell ref="F385:G387"/>
    <mergeCell ref="F365:F366"/>
    <mergeCell ref="A383:O383"/>
    <mergeCell ref="K365:K366"/>
    <mergeCell ref="F389:G389"/>
    <mergeCell ref="C359:D359"/>
    <mergeCell ref="A354:A355"/>
    <mergeCell ref="B354:B355"/>
    <mergeCell ref="C354:D355"/>
    <mergeCell ref="I365:I366"/>
    <mergeCell ref="C360:D360"/>
    <mergeCell ref="H364:I364"/>
    <mergeCell ref="D364:E364"/>
    <mergeCell ref="E354:G354"/>
    <mergeCell ref="E365:E366"/>
    <mergeCell ref="B385:B387"/>
    <mergeCell ref="C385:D387"/>
    <mergeCell ref="A375:N375"/>
    <mergeCell ref="H385:I387"/>
    <mergeCell ref="L364:M364"/>
    <mergeCell ref="J364:K364"/>
    <mergeCell ref="M365:M366"/>
    <mergeCell ref="N385:N387"/>
    <mergeCell ref="F364:G364"/>
    <mergeCell ref="A385:A387"/>
    <mergeCell ref="C358:D358"/>
    <mergeCell ref="C357:D357"/>
    <mergeCell ref="M384:N384"/>
    <mergeCell ref="A379:N379"/>
    <mergeCell ref="E414:F414"/>
    <mergeCell ref="G414:H414"/>
    <mergeCell ref="B410:B411"/>
    <mergeCell ref="E412:F412"/>
    <mergeCell ref="A378:N378"/>
    <mergeCell ref="J365:J366"/>
    <mergeCell ref="H365:H366"/>
    <mergeCell ref="J385:K387"/>
    <mergeCell ref="G365:G366"/>
    <mergeCell ref="L365:L366"/>
    <mergeCell ref="I410:J411"/>
    <mergeCell ref="G412:H412"/>
    <mergeCell ref="F391:G391"/>
    <mergeCell ref="H392:I392"/>
    <mergeCell ref="F393:G393"/>
    <mergeCell ref="J392:K392"/>
    <mergeCell ref="L385:M386"/>
    <mergeCell ref="C392:D392"/>
    <mergeCell ref="M415:N415"/>
    <mergeCell ref="B420:J420"/>
    <mergeCell ref="G415:H415"/>
    <mergeCell ref="I416:J416"/>
    <mergeCell ref="M416:N416"/>
    <mergeCell ref="E415:F415"/>
    <mergeCell ref="K415:L415"/>
    <mergeCell ref="G410:H411"/>
    <mergeCell ref="A418:N418"/>
    <mergeCell ref="E416:F416"/>
    <mergeCell ref="I415:J415"/>
    <mergeCell ref="G413:H413"/>
    <mergeCell ref="K414:L414"/>
    <mergeCell ref="M410:N411"/>
    <mergeCell ref="K416:L416"/>
    <mergeCell ref="G416:H416"/>
    <mergeCell ref="I414:J414"/>
    <mergeCell ref="I412:J412"/>
    <mergeCell ref="D431:E431"/>
    <mergeCell ref="H431:I431"/>
    <mergeCell ref="H430:I430"/>
    <mergeCell ref="D425:E425"/>
    <mergeCell ref="H425:I425"/>
    <mergeCell ref="G399:G400"/>
    <mergeCell ref="B423:J423"/>
    <mergeCell ref="H424:I424"/>
    <mergeCell ref="C410:C411"/>
    <mergeCell ref="I413:J413"/>
    <mergeCell ref="B404:C404"/>
    <mergeCell ref="M414:N414"/>
    <mergeCell ref="M413:N413"/>
    <mergeCell ref="M406:N406"/>
    <mergeCell ref="K410:L411"/>
    <mergeCell ref="M412:N412"/>
    <mergeCell ref="B406:C406"/>
    <mergeCell ref="K413:L413"/>
    <mergeCell ref="M403:N403"/>
    <mergeCell ref="B33:B35"/>
    <mergeCell ref="A44:N44"/>
    <mergeCell ref="M45:N45"/>
    <mergeCell ref="B131:D131"/>
    <mergeCell ref="B135:D135"/>
    <mergeCell ref="F148:F149"/>
    <mergeCell ref="B134:D134"/>
    <mergeCell ref="J129:J130"/>
    <mergeCell ref="B132:D132"/>
    <mergeCell ref="G129:G130"/>
    <mergeCell ref="D147:E149"/>
    <mergeCell ref="D156:E156"/>
    <mergeCell ref="D201:E201"/>
    <mergeCell ref="D174:E174"/>
    <mergeCell ref="D163:E163"/>
    <mergeCell ref="D164:E164"/>
    <mergeCell ref="D154:E154"/>
    <mergeCell ref="D150:E150"/>
    <mergeCell ref="D152:E152"/>
    <mergeCell ref="H354:J354"/>
    <mergeCell ref="N146:O146"/>
    <mergeCell ref="H345:J345"/>
    <mergeCell ref="A343:N343"/>
    <mergeCell ref="L344:M344"/>
    <mergeCell ref="C319:C320"/>
    <mergeCell ref="F319:F320"/>
    <mergeCell ref="D300:E300"/>
    <mergeCell ref="G148:G149"/>
    <mergeCell ref="D206:E206"/>
    <mergeCell ref="A376:N376"/>
    <mergeCell ref="K412:L412"/>
    <mergeCell ref="J389:K389"/>
    <mergeCell ref="J390:K390"/>
    <mergeCell ref="J391:K391"/>
    <mergeCell ref="D398:D400"/>
    <mergeCell ref="H393:I393"/>
    <mergeCell ref="C391:D391"/>
    <mergeCell ref="B397:C400"/>
    <mergeCell ref="B401:C401"/>
    <mergeCell ref="A381:O381"/>
    <mergeCell ref="B403:C403"/>
    <mergeCell ref="C389:D389"/>
    <mergeCell ref="C390:D390"/>
    <mergeCell ref="A397:A400"/>
    <mergeCell ref="D397:H397"/>
    <mergeCell ref="F399:F400"/>
    <mergeCell ref="H399:H400"/>
    <mergeCell ref="F398:G398"/>
    <mergeCell ref="E398:E400"/>
    <mergeCell ref="D315:E315"/>
    <mergeCell ref="D308:E308"/>
    <mergeCell ref="B402:C402"/>
    <mergeCell ref="C356:D356"/>
    <mergeCell ref="B364:B366"/>
    <mergeCell ref="D365:D366"/>
    <mergeCell ref="A362:O362"/>
    <mergeCell ref="M363:N363"/>
    <mergeCell ref="H388:I388"/>
    <mergeCell ref="A364:A366"/>
    <mergeCell ref="A33:A35"/>
    <mergeCell ref="A232:A233"/>
    <mergeCell ref="B232:B233"/>
    <mergeCell ref="C232:C233"/>
    <mergeCell ref="AA372:AE372"/>
    <mergeCell ref="L353:M353"/>
    <mergeCell ref="A352:O352"/>
    <mergeCell ref="C350:D350"/>
    <mergeCell ref="A345:A346"/>
    <mergeCell ref="C318:D318"/>
    <mergeCell ref="AF372:AI372"/>
    <mergeCell ref="AJ372:AM372"/>
    <mergeCell ref="AA368:AE368"/>
    <mergeCell ref="A7:N7"/>
    <mergeCell ref="D34:D35"/>
    <mergeCell ref="G33:J33"/>
    <mergeCell ref="A31:N31"/>
    <mergeCell ref="AJ368:AM368"/>
    <mergeCell ref="AF368:AI368"/>
    <mergeCell ref="AA364:AM364"/>
    <mergeCell ref="BD388:BG388"/>
    <mergeCell ref="BD386:BG386"/>
    <mergeCell ref="BH375:BH384"/>
    <mergeCell ref="AN372:AQ372"/>
    <mergeCell ref="AT387:AW387"/>
    <mergeCell ref="AX387:BC387"/>
    <mergeCell ref="AX386:BC386"/>
    <mergeCell ref="AR372:AT372"/>
    <mergeCell ref="AU372:AY372"/>
    <mergeCell ref="BD387:BG387"/>
    <mergeCell ref="BG399:BH400"/>
    <mergeCell ref="AM397:BF397"/>
    <mergeCell ref="BG397:BH397"/>
    <mergeCell ref="BD392:BG392"/>
    <mergeCell ref="AT393:AW393"/>
    <mergeCell ref="A322:B322"/>
    <mergeCell ref="AX392:BC392"/>
    <mergeCell ref="BG398:BH398"/>
    <mergeCell ref="BH386:BH387"/>
    <mergeCell ref="AX388:BC388"/>
    <mergeCell ref="BH407:BH409"/>
    <mergeCell ref="BG401:BH401"/>
    <mergeCell ref="BH395:BH396"/>
    <mergeCell ref="AN368:AQ368"/>
    <mergeCell ref="BG406:BH406"/>
    <mergeCell ref="AX393:BC393"/>
    <mergeCell ref="AT392:AW392"/>
    <mergeCell ref="AT386:AW386"/>
    <mergeCell ref="BD393:BG393"/>
    <mergeCell ref="AT388:AW388"/>
    <mergeCell ref="AU367:AY367"/>
    <mergeCell ref="AZ367:BH367"/>
    <mergeCell ref="AR367:AT367"/>
    <mergeCell ref="AZ368:BH368"/>
    <mergeCell ref="AU368:AY368"/>
    <mergeCell ref="AT385:BC385"/>
    <mergeCell ref="BD385:BG385"/>
    <mergeCell ref="AZ372:BH372"/>
    <mergeCell ref="AR368:AT368"/>
    <mergeCell ref="AA367:AE367"/>
    <mergeCell ref="AN367:AQ367"/>
    <mergeCell ref="AN366:AQ366"/>
    <mergeCell ref="AA365:AE365"/>
    <mergeCell ref="AA366:AE366"/>
    <mergeCell ref="AF367:AI367"/>
    <mergeCell ref="AJ367:AM367"/>
    <mergeCell ref="AN364:AY364"/>
    <mergeCell ref="AZ364:BH366"/>
    <mergeCell ref="AR365:AT365"/>
    <mergeCell ref="AF366:AI366"/>
    <mergeCell ref="AJ365:AM366"/>
    <mergeCell ref="AR366:AT366"/>
    <mergeCell ref="AU365:AY366"/>
    <mergeCell ref="AF365:AI365"/>
    <mergeCell ref="AN365:AQ365"/>
    <mergeCell ref="BH352:BH353"/>
    <mergeCell ref="AJ350:AO350"/>
    <mergeCell ref="AP350:AU350"/>
    <mergeCell ref="AV350:BB350"/>
    <mergeCell ref="BC350:BG350"/>
    <mergeCell ref="BH362:BH363"/>
    <mergeCell ref="B345:B346"/>
    <mergeCell ref="C349:D349"/>
    <mergeCell ref="C347:D347"/>
    <mergeCell ref="E345:G345"/>
    <mergeCell ref="K345:M345"/>
    <mergeCell ref="C345:D346"/>
    <mergeCell ref="A342:N342"/>
    <mergeCell ref="A326:B326"/>
    <mergeCell ref="A323:B323"/>
    <mergeCell ref="A324:B324"/>
    <mergeCell ref="G318:H318"/>
    <mergeCell ref="H319:H320"/>
    <mergeCell ref="D319:D320"/>
    <mergeCell ref="E319:E320"/>
    <mergeCell ref="F334:F335"/>
    <mergeCell ref="G334:G335"/>
    <mergeCell ref="G331:J331"/>
    <mergeCell ref="D313:E313"/>
    <mergeCell ref="D305:E305"/>
    <mergeCell ref="D298:E298"/>
    <mergeCell ref="D312:E312"/>
    <mergeCell ref="G319:G320"/>
    <mergeCell ref="D299:E299"/>
    <mergeCell ref="D309:E309"/>
    <mergeCell ref="D301:E301"/>
    <mergeCell ref="D311:E311"/>
    <mergeCell ref="A327:B327"/>
    <mergeCell ref="E318:F318"/>
    <mergeCell ref="D296:E296"/>
    <mergeCell ref="D295:E295"/>
    <mergeCell ref="D297:E297"/>
    <mergeCell ref="D307:E307"/>
    <mergeCell ref="D304:E304"/>
    <mergeCell ref="D302:E302"/>
    <mergeCell ref="D303:E303"/>
    <mergeCell ref="D310:E310"/>
    <mergeCell ref="G332:H333"/>
    <mergeCell ref="K332:K335"/>
    <mergeCell ref="N332:N335"/>
    <mergeCell ref="A316:N316"/>
    <mergeCell ref="J334:J335"/>
    <mergeCell ref="C334:C335"/>
    <mergeCell ref="D334:D335"/>
    <mergeCell ref="E334:E335"/>
    <mergeCell ref="H334:H335"/>
    <mergeCell ref="I334:I335"/>
    <mergeCell ref="Q331:T331"/>
    <mergeCell ref="A330:N330"/>
    <mergeCell ref="A331:A335"/>
    <mergeCell ref="B331:B335"/>
    <mergeCell ref="C332:D333"/>
    <mergeCell ref="E332:F333"/>
    <mergeCell ref="C331:F331"/>
    <mergeCell ref="I332:J333"/>
    <mergeCell ref="M332:M335"/>
    <mergeCell ref="S332:T332"/>
    <mergeCell ref="K129:K130"/>
    <mergeCell ref="E129:E130"/>
    <mergeCell ref="B128:D130"/>
    <mergeCell ref="I129:I130"/>
    <mergeCell ref="B111:B113"/>
    <mergeCell ref="G112:G113"/>
    <mergeCell ref="F129:F130"/>
    <mergeCell ref="K127:L127"/>
    <mergeCell ref="E112:E113"/>
    <mergeCell ref="G111:J111"/>
    <mergeCell ref="A128:A130"/>
    <mergeCell ref="H112:H113"/>
    <mergeCell ref="K112:K113"/>
    <mergeCell ref="B105:F105"/>
    <mergeCell ref="E128:H128"/>
    <mergeCell ref="I128:L128"/>
    <mergeCell ref="A107:N107"/>
    <mergeCell ref="M110:N110"/>
    <mergeCell ref="C111:F111"/>
    <mergeCell ref="C112:C113"/>
    <mergeCell ref="A109:N109"/>
    <mergeCell ref="M98:N98"/>
    <mergeCell ref="K99:N99"/>
    <mergeCell ref="A99:A101"/>
    <mergeCell ref="K100:K101"/>
    <mergeCell ref="L100:L101"/>
    <mergeCell ref="G100:G101"/>
    <mergeCell ref="G99:J99"/>
    <mergeCell ref="B99:F101"/>
    <mergeCell ref="B102:F102"/>
    <mergeCell ref="G87:J87"/>
    <mergeCell ref="C74:C75"/>
    <mergeCell ref="H100:H101"/>
    <mergeCell ref="B91:F91"/>
    <mergeCell ref="B93:F93"/>
    <mergeCell ref="E74:E75"/>
    <mergeCell ref="B94:F94"/>
    <mergeCell ref="B87:F89"/>
    <mergeCell ref="I100:I101"/>
    <mergeCell ref="A46:A48"/>
    <mergeCell ref="A59:N59"/>
    <mergeCell ref="K61:N61"/>
    <mergeCell ref="C62:C63"/>
    <mergeCell ref="E62:E63"/>
    <mergeCell ref="G73:J73"/>
    <mergeCell ref="B49:F49"/>
    <mergeCell ref="C73:F73"/>
    <mergeCell ref="K62:K63"/>
    <mergeCell ref="G62:G63"/>
    <mergeCell ref="A61:A63"/>
    <mergeCell ref="D62:D63"/>
    <mergeCell ref="B73:B75"/>
    <mergeCell ref="B52:F52"/>
    <mergeCell ref="C61:F61"/>
    <mergeCell ref="B61:B63"/>
    <mergeCell ref="K317:L317"/>
    <mergeCell ref="K331:L331"/>
    <mergeCell ref="K319:K320"/>
    <mergeCell ref="B92:F92"/>
    <mergeCell ref="A85:N85"/>
    <mergeCell ref="M86:N86"/>
    <mergeCell ref="A97:N97"/>
    <mergeCell ref="D159:E159"/>
    <mergeCell ref="A325:B325"/>
    <mergeCell ref="A87:A89"/>
    <mergeCell ref="G46:J46"/>
    <mergeCell ref="I47:I48"/>
    <mergeCell ref="G74:G75"/>
    <mergeCell ref="L74:L75"/>
    <mergeCell ref="H74:H75"/>
    <mergeCell ref="I62:I63"/>
    <mergeCell ref="K46:N46"/>
    <mergeCell ref="M47:M48"/>
    <mergeCell ref="G47:G48"/>
    <mergeCell ref="L62:L63"/>
    <mergeCell ref="H47:H48"/>
    <mergeCell ref="A111:A113"/>
    <mergeCell ref="A73:A75"/>
    <mergeCell ref="H62:H63"/>
    <mergeCell ref="L231:M231"/>
    <mergeCell ref="B51:F51"/>
    <mergeCell ref="B53:F53"/>
    <mergeCell ref="M88:M89"/>
    <mergeCell ref="M62:M63"/>
    <mergeCell ref="B54:F54"/>
    <mergeCell ref="M60:N60"/>
    <mergeCell ref="M72:N72"/>
    <mergeCell ref="A71:N71"/>
    <mergeCell ref="B95:F95"/>
    <mergeCell ref="A328:B328"/>
    <mergeCell ref="M100:M101"/>
    <mergeCell ref="K74:K75"/>
    <mergeCell ref="G88:G89"/>
    <mergeCell ref="D157:E157"/>
    <mergeCell ref="M74:M75"/>
    <mergeCell ref="D151:E151"/>
    <mergeCell ref="D166:E166"/>
    <mergeCell ref="D153:E153"/>
    <mergeCell ref="A318:B320"/>
    <mergeCell ref="D179:E179"/>
    <mergeCell ref="D155:E155"/>
    <mergeCell ref="D168:E168"/>
    <mergeCell ref="D171:E171"/>
    <mergeCell ref="D306:E306"/>
    <mergeCell ref="D172:E172"/>
    <mergeCell ref="A321:B321"/>
    <mergeCell ref="Z334:Z335"/>
    <mergeCell ref="O332:O335"/>
    <mergeCell ref="P332:P335"/>
    <mergeCell ref="W332:X332"/>
    <mergeCell ref="W333:X333"/>
    <mergeCell ref="Z332:Z333"/>
    <mergeCell ref="U331:V331"/>
    <mergeCell ref="S333:T333"/>
    <mergeCell ref="Q333:R333"/>
    <mergeCell ref="Q332:R332"/>
    <mergeCell ref="I147:K147"/>
    <mergeCell ref="H148:H149"/>
    <mergeCell ref="L148:L149"/>
    <mergeCell ref="M148:M149"/>
    <mergeCell ref="L332:L335"/>
    <mergeCell ref="I232:K232"/>
    <mergeCell ref="F232:H232"/>
    <mergeCell ref="O331:P331"/>
    <mergeCell ref="M331:N331"/>
    <mergeCell ref="Z319:Z320"/>
    <mergeCell ref="I318:J318"/>
    <mergeCell ref="K318:L318"/>
    <mergeCell ref="I319:I320"/>
    <mergeCell ref="J319:J320"/>
    <mergeCell ref="V318:Y318"/>
    <mergeCell ref="R318:U318"/>
    <mergeCell ref="L319:L320"/>
    <mergeCell ref="W331:Y331"/>
    <mergeCell ref="L147:N147"/>
    <mergeCell ref="N148:N149"/>
    <mergeCell ref="A145:N145"/>
    <mergeCell ref="I148:I149"/>
    <mergeCell ref="J148:J149"/>
    <mergeCell ref="A147:A149"/>
    <mergeCell ref="D158:E158"/>
    <mergeCell ref="D161:E161"/>
    <mergeCell ref="D160:E160"/>
    <mergeCell ref="A21:N21"/>
    <mergeCell ref="A19:N19"/>
    <mergeCell ref="K73:N73"/>
    <mergeCell ref="B46:F48"/>
    <mergeCell ref="C34:C35"/>
    <mergeCell ref="A57:N57"/>
    <mergeCell ref="K47:K48"/>
    <mergeCell ref="L47:L48"/>
    <mergeCell ref="B50:F50"/>
    <mergeCell ref="G61:J61"/>
    <mergeCell ref="E34:E35"/>
    <mergeCell ref="G34:G35"/>
    <mergeCell ref="A22:N22"/>
    <mergeCell ref="A25:N25"/>
    <mergeCell ref="A27:N27"/>
    <mergeCell ref="A23:N23"/>
    <mergeCell ref="K33:N33"/>
    <mergeCell ref="A24:N24"/>
    <mergeCell ref="I34:I35"/>
    <mergeCell ref="A29:N29"/>
    <mergeCell ref="M34:M35"/>
    <mergeCell ref="C33:F33"/>
    <mergeCell ref="H34:H35"/>
    <mergeCell ref="B104:F104"/>
    <mergeCell ref="B103:F103"/>
    <mergeCell ref="B90:F90"/>
    <mergeCell ref="I74:I75"/>
    <mergeCell ref="D74:D75"/>
    <mergeCell ref="K34:K35"/>
    <mergeCell ref="L34:L35"/>
    <mergeCell ref="M112:M113"/>
    <mergeCell ref="L112:L113"/>
    <mergeCell ref="I112:I113"/>
    <mergeCell ref="D112:D113"/>
    <mergeCell ref="K111:N111"/>
    <mergeCell ref="K87:N87"/>
    <mergeCell ref="H88:H89"/>
    <mergeCell ref="K88:K89"/>
    <mergeCell ref="I88:I89"/>
    <mergeCell ref="L88:L89"/>
    <mergeCell ref="B133:D133"/>
    <mergeCell ref="C147:C149"/>
    <mergeCell ref="B139:D139"/>
    <mergeCell ref="B140:D140"/>
    <mergeCell ref="B141:D141"/>
    <mergeCell ref="B136:D136"/>
    <mergeCell ref="A143:N143"/>
    <mergeCell ref="B147:B149"/>
    <mergeCell ref="F147:H147"/>
    <mergeCell ref="K148:K149"/>
    <mergeCell ref="D175:E175"/>
    <mergeCell ref="D173:E173"/>
    <mergeCell ref="D169:E169"/>
    <mergeCell ref="D162:E162"/>
    <mergeCell ref="D165:E165"/>
    <mergeCell ref="D170:E170"/>
    <mergeCell ref="B137:D137"/>
    <mergeCell ref="B138:D138"/>
    <mergeCell ref="D167:E167"/>
    <mergeCell ref="D196:E196"/>
    <mergeCell ref="D177:E177"/>
    <mergeCell ref="D178:E178"/>
    <mergeCell ref="D189:E189"/>
    <mergeCell ref="D190:E190"/>
    <mergeCell ref="D182:E182"/>
    <mergeCell ref="D176:E176"/>
    <mergeCell ref="D191:E191"/>
    <mergeCell ref="D180:E180"/>
    <mergeCell ref="D181:E181"/>
    <mergeCell ref="D198:E198"/>
    <mergeCell ref="D199:E199"/>
    <mergeCell ref="D203:E203"/>
    <mergeCell ref="D183:E183"/>
    <mergeCell ref="D186:E186"/>
    <mergeCell ref="D195:E195"/>
    <mergeCell ref="D194:E194"/>
    <mergeCell ref="D192:E192"/>
    <mergeCell ref="D204:E204"/>
    <mergeCell ref="D202:E202"/>
    <mergeCell ref="D210:E210"/>
    <mergeCell ref="D208:E208"/>
    <mergeCell ref="D209:E209"/>
    <mergeCell ref="D207:E207"/>
    <mergeCell ref="D200:E200"/>
    <mergeCell ref="D237:E237"/>
    <mergeCell ref="D245:E245"/>
    <mergeCell ref="D239:E239"/>
    <mergeCell ref="D246:E246"/>
    <mergeCell ref="D242:E242"/>
    <mergeCell ref="D205:E205"/>
    <mergeCell ref="D217:E217"/>
    <mergeCell ref="D218:E218"/>
    <mergeCell ref="D241:E241"/>
    <mergeCell ref="A230:N230"/>
    <mergeCell ref="D252:E252"/>
    <mergeCell ref="D256:E256"/>
    <mergeCell ref="D264:E264"/>
    <mergeCell ref="D258:E258"/>
    <mergeCell ref="D260:E260"/>
    <mergeCell ref="D214:E214"/>
    <mergeCell ref="D215:E215"/>
    <mergeCell ref="D263:E263"/>
    <mergeCell ref="D253:E253"/>
    <mergeCell ref="D251:E251"/>
    <mergeCell ref="D293:E293"/>
    <mergeCell ref="D294:E294"/>
    <mergeCell ref="D276:E276"/>
    <mergeCell ref="D275:E275"/>
    <mergeCell ref="D292:E292"/>
    <mergeCell ref="D287:E287"/>
    <mergeCell ref="D286:E286"/>
    <mergeCell ref="D289:E289"/>
    <mergeCell ref="D290:E290"/>
    <mergeCell ref="D291:E291"/>
    <mergeCell ref="D254:E254"/>
    <mergeCell ref="D278:E278"/>
    <mergeCell ref="D266:E266"/>
    <mergeCell ref="D267:E267"/>
    <mergeCell ref="D268:E268"/>
    <mergeCell ref="D271:E271"/>
    <mergeCell ref="D274:E274"/>
    <mergeCell ref="D255:E255"/>
    <mergeCell ref="D270:E270"/>
    <mergeCell ref="D265:E265"/>
    <mergeCell ref="D261:E261"/>
    <mergeCell ref="D279:E279"/>
    <mergeCell ref="D283:E283"/>
    <mergeCell ref="D288:E288"/>
    <mergeCell ref="D284:E284"/>
    <mergeCell ref="D285:E285"/>
    <mergeCell ref="D249:E249"/>
    <mergeCell ref="D250:E250"/>
    <mergeCell ref="D262:E262"/>
    <mergeCell ref="D282:E282"/>
    <mergeCell ref="D277:E277"/>
    <mergeCell ref="D280:E280"/>
    <mergeCell ref="D281:E281"/>
    <mergeCell ref="D272:E272"/>
    <mergeCell ref="D269:E269"/>
    <mergeCell ref="D273:E273"/>
    <mergeCell ref="D188:E188"/>
    <mergeCell ref="D193:E193"/>
    <mergeCell ref="D197:E197"/>
    <mergeCell ref="D257:E257"/>
    <mergeCell ref="D228:E228"/>
    <mergeCell ref="D240:E240"/>
    <mergeCell ref="D220:E220"/>
    <mergeCell ref="D225:E225"/>
    <mergeCell ref="D244:E244"/>
    <mergeCell ref="D243:E243"/>
    <mergeCell ref="N15:O15"/>
    <mergeCell ref="N9:O9"/>
    <mergeCell ref="N10:O10"/>
    <mergeCell ref="N12:O12"/>
    <mergeCell ref="N13:O13"/>
    <mergeCell ref="D213:E213"/>
    <mergeCell ref="D184:E184"/>
    <mergeCell ref="D185:E185"/>
    <mergeCell ref="D211:E211"/>
    <mergeCell ref="D187:E187"/>
    <mergeCell ref="D212:E212"/>
    <mergeCell ref="D234:E234"/>
    <mergeCell ref="D222:E222"/>
    <mergeCell ref="D223:E223"/>
    <mergeCell ref="D232:E233"/>
    <mergeCell ref="D235:E235"/>
    <mergeCell ref="D216:E216"/>
    <mergeCell ref="D226:E226"/>
    <mergeCell ref="D227:E227"/>
    <mergeCell ref="D219:E219"/>
    <mergeCell ref="D224:E224"/>
    <mergeCell ref="D221:E221"/>
    <mergeCell ref="D236:E236"/>
    <mergeCell ref="A377:N377"/>
    <mergeCell ref="A380:N380"/>
    <mergeCell ref="D259:E259"/>
    <mergeCell ref="D238:E238"/>
    <mergeCell ref="D247:E247"/>
    <mergeCell ref="D248:E248"/>
  </mergeCells>
  <printOptions verticalCentered="1"/>
  <pageMargins left="0.7874015748031497" right="0" top="0" bottom="0" header="0" footer="0"/>
  <pageSetup horizontalDpi="600" verticalDpi="600" orientation="landscape" paperSize="9" scale="48" r:id="rId3"/>
  <rowBreaks count="13" manualBreakCount="13">
    <brk id="28" max="255" man="1"/>
    <brk id="68" max="255" man="1"/>
    <brk id="106" max="255" man="1"/>
    <brk id="125" max="255" man="1"/>
    <brk id="142" max="255" man="1"/>
    <brk id="168" max="255" man="1"/>
    <brk id="195" max="255" man="1"/>
    <brk id="213" max="255" man="1"/>
    <brk id="244" max="255" man="1"/>
    <brk id="271" max="255" man="1"/>
    <brk id="298" max="255" man="1"/>
    <brk id="350" max="255" man="1"/>
    <brk id="380" max="255" man="1"/>
  </rowBreaks>
  <colBreaks count="1" manualBreakCount="1">
    <brk id="16" max="4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2019-01-15T10:08:19Z</cp:lastPrinted>
  <dcterms:created xsi:type="dcterms:W3CDTF">2015-06-05T18:19:34Z</dcterms:created>
  <dcterms:modified xsi:type="dcterms:W3CDTF">2019-12-24T12:12:33Z</dcterms:modified>
  <cp:category/>
  <cp:version/>
  <cp:contentType/>
  <cp:contentStatus/>
</cp:coreProperties>
</file>